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'стр.1'!$A$1:$FH$132</definedName>
    <definedName name="_xlnm.Print_Area" localSheetId="1">'стр.2'!$A$1:$GC$92</definedName>
  </definedNames>
  <calcPr fullCalcOnLoad="1"/>
</workbook>
</file>

<file path=xl/sharedStrings.xml><?xml version="1.0" encoding="utf-8"?>
<sst xmlns="http://schemas.openxmlformats.org/spreadsheetml/2006/main" count="7147" uniqueCount="495">
  <si>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</si>
  <si>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</si>
  <si>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</si>
  <si>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</si>
  <si>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</si>
  <si>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</si>
  <si>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</si>
  <si>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</si>
  <si>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</si>
  <si>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</si>
  <si>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</si>
  <si>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</si>
  <si>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</si>
  <si>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</si>
  <si>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</si>
  <si>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</si>
  <si>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</si>
  <si>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</si>
  <si>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</si>
  <si>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</si>
  <si>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</si>
  <si>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</si>
  <si>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</si>
  <si>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</si>
  <si>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</si>
  <si>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</si>
  <si>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</si>
  <si>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</si>
  <si>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</si>
  <si>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</si>
  <si>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</si>
  <si>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Сведения 
о коли-честве (объеме)</t>
  </si>
  <si>
    <t>Код по ОКВЭД2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</si>
  <si>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</si>
  <si>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</si>
  <si>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рублей.</t>
  </si>
  <si>
    <t>среднего предпринимательства, составляет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</si>
  <si>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</si>
  <si>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</si>
  <si>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</si>
  <si>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</si>
  <si>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</si>
  <si>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</si>
  <si>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</si>
  <si>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</si>
  <si>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</si>
  <si>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71173669000</t>
  </si>
  <si>
    <t>ЯНАО,Приуральский район, п.Харп</t>
  </si>
  <si>
    <t>629420, ЯНАО, Приуральский район, поселок Харп, кв. Северный, д. 3</t>
  </si>
  <si>
    <t>Тел./факс 8 (34-993) 7-24-58</t>
  </si>
  <si>
    <t>zakupki@harpenergogaz.ru</t>
  </si>
  <si>
    <t>8901016850</t>
  </si>
  <si>
    <t>890801001</t>
  </si>
  <si>
    <t>план закупок товаров (работ, услуг)</t>
  </si>
  <si>
    <t>1 квартал</t>
  </si>
  <si>
    <t>18</t>
  </si>
  <si>
    <t xml:space="preserve">  2 квартал</t>
  </si>
  <si>
    <t>3 квартал</t>
  </si>
  <si>
    <t>4 квартал</t>
  </si>
  <si>
    <t>642</t>
  </si>
  <si>
    <t>ед</t>
  </si>
  <si>
    <t>86.21.10</t>
  </si>
  <si>
    <t>792</t>
  </si>
  <si>
    <t>осм.</t>
  </si>
  <si>
    <t>Да</t>
  </si>
  <si>
    <t>86.90.9</t>
  </si>
  <si>
    <t>71.20</t>
  </si>
  <si>
    <t>71.20.11</t>
  </si>
  <si>
    <t>796</t>
  </si>
  <si>
    <t>шт</t>
  </si>
  <si>
    <t>81.29.1</t>
  </si>
  <si>
    <t>81.29.11.000</t>
  </si>
  <si>
    <t>Наличие лицензии</t>
  </si>
  <si>
    <t>_</t>
  </si>
  <si>
    <t>Согласно технического задания</t>
  </si>
  <si>
    <t>-</t>
  </si>
  <si>
    <t>26.51</t>
  </si>
  <si>
    <t>Запрос котировок в электронной форме</t>
  </si>
  <si>
    <t>26.51.5</t>
  </si>
  <si>
    <t>декабрь 2019г.</t>
  </si>
  <si>
    <t>80.10</t>
  </si>
  <si>
    <t>80.10.12</t>
  </si>
  <si>
    <t>27.90</t>
  </si>
  <si>
    <t>20.13.</t>
  </si>
  <si>
    <t>Приобретение аква-аурата для СП ВКХ</t>
  </si>
  <si>
    <t>согласно техзаданию</t>
  </si>
  <si>
    <t>кг</t>
  </si>
  <si>
    <t>Согласно техзаданию</t>
  </si>
  <si>
    <t>т</t>
  </si>
  <si>
    <t>Приобретение новогодних подарков для детей</t>
  </si>
  <si>
    <t>26.51.</t>
  </si>
  <si>
    <t>Приобретение датчиков давления и термопреобразователей для  нужд СП ПСХ</t>
  </si>
  <si>
    <t>839</t>
  </si>
  <si>
    <t>к-т</t>
  </si>
  <si>
    <t>27.40</t>
  </si>
  <si>
    <t>24.10</t>
  </si>
  <si>
    <t>46.42.11</t>
  </si>
  <si>
    <t>17.23.</t>
  </si>
  <si>
    <t>20.41.</t>
  </si>
  <si>
    <t>27.12.10.190</t>
  </si>
  <si>
    <t xml:space="preserve"> Работы выполнить в соответствии с техническим заданием, требованиями действующих ПУЭ, СНиП и других НТД. Работы выполнить в указанные сроки.</t>
  </si>
  <si>
    <t>27.32</t>
  </si>
  <si>
    <t>24.20</t>
  </si>
  <si>
    <t>006</t>
  </si>
  <si>
    <t>м</t>
  </si>
  <si>
    <t>33.12</t>
  </si>
  <si>
    <t>33.12.11</t>
  </si>
  <si>
    <t>Ремонт газовых клапанов форкамер (ГФК)</t>
  </si>
  <si>
    <t>28.25.11</t>
  </si>
  <si>
    <t>25.30.12.115</t>
  </si>
  <si>
    <t>33.14</t>
  </si>
  <si>
    <t>33.14.1</t>
  </si>
  <si>
    <t>26.51.6</t>
  </si>
  <si>
    <t>щт</t>
  </si>
  <si>
    <t>43.12.3, 35.30.5, 42.99</t>
  </si>
  <si>
    <t>42.21.22.120</t>
  </si>
  <si>
    <t>33.12.11.000</t>
  </si>
  <si>
    <t>35.30.1</t>
  </si>
  <si>
    <t>71.12.17</t>
  </si>
  <si>
    <t xml:space="preserve">Сервисное обслуживание узлов учета (котельная, ЦТП№1,2,3,4) </t>
  </si>
  <si>
    <t xml:space="preserve">Сервисное обслуживание узлов учета сточных вод (ФКУ ИК№3,18,КОС) </t>
  </si>
  <si>
    <t>42.22</t>
  </si>
  <si>
    <t xml:space="preserve">Техническое обслуживание тепломеханического оборудования и автоматики центральных тепловых пунктов  </t>
  </si>
  <si>
    <t>Сервисное обслуживание системы АСДУ на объектах водоотведения (КНС№1,2)</t>
  </si>
  <si>
    <t>Сервисное обслуживание системы АСДУ-тепло на объектах теплоснабжения (котельная, ЦТП№1,2,3,4</t>
  </si>
  <si>
    <t>47.30.11</t>
  </si>
  <si>
    <t>46.71</t>
  </si>
  <si>
    <t>Поставкатовара (масло Pegasus 1005 и масло Mobil Delvac MX Exstra 10w40</t>
  </si>
  <si>
    <t>4</t>
  </si>
  <si>
    <t>8</t>
  </si>
  <si>
    <t>19</t>
  </si>
  <si>
    <t>20</t>
  </si>
  <si>
    <t>21</t>
  </si>
  <si>
    <t>22</t>
  </si>
  <si>
    <t>23</t>
  </si>
  <si>
    <t>24</t>
  </si>
  <si>
    <t>25</t>
  </si>
  <si>
    <t>27</t>
  </si>
  <si>
    <t>29</t>
  </si>
  <si>
    <t>30</t>
  </si>
  <si>
    <t>31</t>
  </si>
  <si>
    <t>32</t>
  </si>
  <si>
    <t>ИТОГ:</t>
  </si>
  <si>
    <t>6</t>
  </si>
  <si>
    <t>Закупка у единственного поставщика</t>
  </si>
  <si>
    <t>Нет</t>
  </si>
  <si>
    <t>5</t>
  </si>
  <si>
    <t>9</t>
  </si>
  <si>
    <t>10</t>
  </si>
  <si>
    <t>11</t>
  </si>
  <si>
    <t>12</t>
  </si>
  <si>
    <t>19.20</t>
  </si>
  <si>
    <t>13</t>
  </si>
  <si>
    <t>14</t>
  </si>
  <si>
    <t>15</t>
  </si>
  <si>
    <t>16</t>
  </si>
  <si>
    <t>АО "Харп-Энерго-Газ"</t>
  </si>
  <si>
    <t>Запрос предложений в электронной форме</t>
  </si>
  <si>
    <t>17</t>
  </si>
  <si>
    <t>28</t>
  </si>
  <si>
    <t xml:space="preserve">Отбор проб и проведение химического анализа сточных вод, природных (поверхностных) вод р. Собь </t>
  </si>
  <si>
    <t xml:space="preserve">Отбор проб и проведение химического анализа природных (поверхностных) вод р. Собь </t>
  </si>
  <si>
    <t>26</t>
  </si>
  <si>
    <t>27.12</t>
  </si>
  <si>
    <t xml:space="preserve">Закупка у единственного поставщика </t>
  </si>
  <si>
    <t xml:space="preserve"> шт</t>
  </si>
  <si>
    <t>43.22</t>
  </si>
  <si>
    <t>62.0</t>
  </si>
  <si>
    <t>05</t>
  </si>
  <si>
    <t>Услуги по дератизации и дезинсекции</t>
  </si>
  <si>
    <t xml:space="preserve"> 113</t>
  </si>
  <si>
    <t>м3</t>
  </si>
  <si>
    <t>ЯНАО, Приуральский район, пгт Харп</t>
  </si>
  <si>
    <t>Январь 2020</t>
  </si>
  <si>
    <t>Январь - Декабрь  2020</t>
  </si>
  <si>
    <t>ОАО "Харп-Энерго-Газ""</t>
  </si>
  <si>
    <t>Участие субъектов МСП в закупке</t>
  </si>
  <si>
    <t xml:space="preserve">                                                             на 2020 год </t>
  </si>
  <si>
    <t>38.11</t>
  </si>
  <si>
    <t>38.11.21.000</t>
  </si>
  <si>
    <t>Услуги по обращению с твердыми коммунальными отходами</t>
  </si>
  <si>
    <t xml:space="preserve">Региональный оператор </t>
  </si>
  <si>
    <t>Наличие акредитации, прейскурант</t>
  </si>
  <si>
    <t xml:space="preserve"> 796</t>
  </si>
  <si>
    <t>Наличие акредитации, лицензии в области мониторинга окружающей среды, прейскурант</t>
  </si>
  <si>
    <t>Проведение исследований водопроводной воды для производственного контроля, подаваемой населению по водопроводу п.Харп (химический, радиологический, микробиологический анализы), согласно СанПиНа 2.1.4.1074-01. Проведение исследований сточной воды (паразитологический, бактериологический анализы) согласно СанПиНа 2.1.5.980.00.Проведение исследований проб природной (поверхностной) воды р. Собь (паразитологический, бактериологический анализы)</t>
  </si>
  <si>
    <t>86.1</t>
  </si>
  <si>
    <t>86.10.15</t>
  </si>
  <si>
    <t>Проведение обязательного периодического медицинского осмотраработников ,занятых на работахс вредными и (или) оасными условиями труда</t>
  </si>
  <si>
    <t>наличие лицензии, наличие лечебно -производственной базы по проведению  медосмотра</t>
  </si>
  <si>
    <t>876</t>
  </si>
  <si>
    <t>усл.ед</t>
  </si>
  <si>
    <t>ЯНАО,Приуральский район .п.Харп</t>
  </si>
  <si>
    <t>январь 2020года</t>
  </si>
  <si>
    <t>ноябрь 2020года</t>
  </si>
  <si>
    <t>Закупка у единственного  поставщика</t>
  </si>
  <si>
    <t xml:space="preserve">Нет </t>
  </si>
  <si>
    <t>26.20</t>
  </si>
  <si>
    <t>26.20.18</t>
  </si>
  <si>
    <t>январь 2020</t>
  </si>
  <si>
    <t>февраль 2020 г</t>
  </si>
  <si>
    <t>Открытый запрос котировок в электронной форме</t>
  </si>
  <si>
    <t>январь 2020 г.</t>
  </si>
  <si>
    <t xml:space="preserve">Приобретение канцтоваров для нужд предприятия ( из них тепло 8 052; стоки - 4 820, вода - 7 349, ТЭС - 24264) </t>
  </si>
  <si>
    <t>Приобретение очищающих средств по ТБ для нужд предприятия (мыло, порошок, очищающая паста, защитный крем )</t>
  </si>
  <si>
    <t>166</t>
  </si>
  <si>
    <t>Приобретение электрооборудования и  кабельно-проводниковой продукции (из них тепло - 249458; вода - 30300; стоки - 75 114; ТЭС -  131211; НЭС 654328)</t>
  </si>
  <si>
    <t>Приобретение спецодежды и СИЗ</t>
  </si>
  <si>
    <t>ноябрь 2020 г.</t>
  </si>
  <si>
    <t>Осуществление перехода с програмного продукта "1С: Предприятия 8" конфигурация "Бухгалтерия предприятия редакция 2.0" на програмный продукт 1 С: Предприятия 8"  конфигурация "Бухгалтерия предприятия редакция 3.0"</t>
  </si>
  <si>
    <t>Анализ изменений, анализ данных конфигурации "Бухгалтерия предприятия редакция 2.0" внесение изменений, доработка конфигурации  "Бухгалтерия предприятия редакция 3.0" доработка и перенос данных из конфигурации "Бухгалтерия предприятия редакция 2.0" в конфигурацию "Бухгалтерия предприятия редакция 3.0"</t>
  </si>
  <si>
    <t>сентябрь 2020 г</t>
  </si>
  <si>
    <t>Приобретение оргтехники (системные блоки, Мониторы,Клавиатуры+мышь,HDD 2TB)</t>
  </si>
  <si>
    <t>февраль 2020</t>
  </si>
  <si>
    <t>март 2020</t>
  </si>
  <si>
    <t>нет</t>
  </si>
  <si>
    <t>июнь 2020 г</t>
  </si>
  <si>
    <t>27.40.2.</t>
  </si>
  <si>
    <t>Приобретение светодиодных светильников  (из них  тепло - 31 400; вода- 310 320; стоки - 117 600)</t>
  </si>
  <si>
    <t>7</t>
  </si>
  <si>
    <t xml:space="preserve"> 27.90.1</t>
  </si>
  <si>
    <t>Приобретение конденсаторов и вентиляторов для ПЧ СП ПСХ</t>
  </si>
  <si>
    <t>Приобретение расходного материала для производственных нужд (из них тепло - 285581; вода - 212558; ТЭС - 54588; НЭС 196997)</t>
  </si>
  <si>
    <t>26.51.53.150</t>
  </si>
  <si>
    <t>Приобретение лабораторного оборудования (спектрофотометр ЮНИКО 2100)</t>
  </si>
  <si>
    <t>Март  2020</t>
  </si>
  <si>
    <t>Апрель 2020</t>
  </si>
  <si>
    <t>26.51.3</t>
  </si>
  <si>
    <t>26.51.53.120</t>
  </si>
  <si>
    <t>Приобретение лабораторного оборудования (Анализатор жидкости "Флюорат-02-5М)</t>
  </si>
  <si>
    <t>Март 2020</t>
  </si>
  <si>
    <t>Апрель  2020</t>
  </si>
  <si>
    <t>19.20.21.325</t>
  </si>
  <si>
    <t>Поставка товара топливо дизельное (зимнее) ДТ-3-К5 по ГОСТ 55475-2013</t>
  </si>
  <si>
    <t>апрель 2020г</t>
  </si>
  <si>
    <t>46.13</t>
  </si>
  <si>
    <t>46.13.12.000</t>
  </si>
  <si>
    <t>Приобретение строительных материалов для ремонта кровли , фасада здания и помещений КНС-2;ремонта ВК-10 магистрального водовода</t>
  </si>
  <si>
    <t>комплект</t>
  </si>
  <si>
    <t>июнь 2020г.</t>
  </si>
  <si>
    <t>ДА</t>
  </si>
  <si>
    <t>27.32.11.000</t>
  </si>
  <si>
    <t>Приобретение материалов для замены линий питания: электродвигателя 200кВ сетевого насоса №1 котельной СП ПСХ, электродвигателя 40кВ дымососа №2 котла ПТВМ-30-4 №1 СП ПСХ,электродвигателя 55кВ дутьевого вентилятора №1 котла ПТВМ-30М-4 №2 СП ПСХ,  электродвигателя 90кВ дымососа №1 котла ПТВМ-30М-4 №2 СП ПСХ, электродвигателя 55кВ дутьевого вентилятора №2 котла ПТВМ-30М-4 №1 СП ПСХ, электродвигателя 55кВ дутьевого вентилятора №2 котла ПТВМ-30М-4 №2 СП ПСХ, электродвигателя 55кВ дымососа №2 котла ПТВМ-30М-4 №2 СП ПСХ.</t>
  </si>
  <si>
    <t>Техническое обслуживание ГПА № 2  ТО 30 000 турбокомпрессоров</t>
  </si>
  <si>
    <t>май 2020 г.</t>
  </si>
  <si>
    <t>май 2020г.</t>
  </si>
  <si>
    <t>Открытый запрос Предложений в электронной форме</t>
  </si>
  <si>
    <t>Промывка теплообменника Alfa Laval M 15 (150 пластин)</t>
  </si>
  <si>
    <t xml:space="preserve"> Приобретение оборудования РУ-10 кВ трансформаторной подстанции № 22</t>
  </si>
  <si>
    <t>33.12.14.000</t>
  </si>
  <si>
    <t>Сервисное обслуживание автоматики котлов  ПТВМ-30М №2,3; ДЕ 25/14 №3</t>
  </si>
  <si>
    <t>декабрь 2020 г.</t>
  </si>
  <si>
    <t>декабрь 2020</t>
  </si>
  <si>
    <t>46.74.2</t>
  </si>
  <si>
    <t>46.74.12.000</t>
  </si>
  <si>
    <t>Приобретение приборов учета ГВС, ХВС, ТС.</t>
  </si>
  <si>
    <t>июнь 2020 г.</t>
  </si>
  <si>
    <t>июнь 2020</t>
  </si>
  <si>
    <t>Приобретение трубопроводной продукции для ремонта (замены) инженерных сетей</t>
  </si>
  <si>
    <t>64.91</t>
  </si>
  <si>
    <t xml:space="preserve"> Оказания услуг финансовой аренды (лизинга) транспортного средства: ГАЗ-330273 Газель-Бизнес 4*4, Фермер, Бортовая платформа с тентом, 6 мест  для нужд АО «Харп-Энерго-Газ».</t>
  </si>
  <si>
    <t xml:space="preserve"> Согласно техзаданию</t>
  </si>
  <si>
    <t>45000000000</t>
  </si>
  <si>
    <t>РФ, г. Москва</t>
  </si>
  <si>
    <t>август 2020 г.</t>
  </si>
  <si>
    <t>25.73.</t>
  </si>
  <si>
    <t xml:space="preserve"> 25.73. 6</t>
  </si>
  <si>
    <t>Приобретение инструментов (из них тепло - 62960; вода - 110550; ТЭС - 50220; НЭС - 16485)</t>
  </si>
  <si>
    <t>сентябрь 2020 г.</t>
  </si>
  <si>
    <t>20.13.51.</t>
  </si>
  <si>
    <t>Приобретение КИП и А (из них тепло - 142450; ТЭС- 9840)</t>
  </si>
  <si>
    <t>ноябрь    2020 г.</t>
  </si>
  <si>
    <t>28.14.13.</t>
  </si>
  <si>
    <t>август  2020 г.</t>
  </si>
  <si>
    <t>Приобретение запорной арматуры ( из них тепл - 467002; вода - 117134; стоки - 160300; ТЭС - 37500)</t>
  </si>
  <si>
    <t>Техническое обслуживание ГПА № 4 ТО турбокомпрессоров 50 000</t>
  </si>
  <si>
    <t>Техническое обслуживание ГПА № 2 ТО 30 000</t>
  </si>
  <si>
    <t>28.11.41.000</t>
  </si>
  <si>
    <t xml:space="preserve">Замена ГБЦ (с ремкомплектом) для ГПА №1,2,3,4 </t>
  </si>
  <si>
    <t>декабрь 2020г.</t>
  </si>
  <si>
    <t>Оказание услуг по круглосуточной охране опасного производственного объекта Теплоэлектростанция ТЭС Харп-12, относящегося к объектам топливно-энергетического комплекса РФ. Обеспечение внутриобъектного и пропускного режима, охраны имуществаа Заказчика, обеспечение антитеррористическогой защитнности охраняемых объектов</t>
  </si>
  <si>
    <t>июнь 2021 г</t>
  </si>
  <si>
    <t>Техническое обслуживание ГПА № 4  ТО 50 000</t>
  </si>
  <si>
    <t>июль 2020 г.</t>
  </si>
  <si>
    <t>июль 2020г.</t>
  </si>
  <si>
    <t>Ремонт оборудования РУ-10 кВ трансформаторной подстанции № 22</t>
  </si>
  <si>
    <t>43.22.11.150</t>
  </si>
  <si>
    <t>Капитальный ремонт  канализационной сети на участке Северный 3, КК282-КК284</t>
  </si>
  <si>
    <t>август 2020 г</t>
  </si>
  <si>
    <t>август 2020г</t>
  </si>
  <si>
    <t>43.39</t>
  </si>
  <si>
    <t>41.20.40.000</t>
  </si>
  <si>
    <t>Капитальный ремонт кровли , фасада здания и помещений КНС-2</t>
  </si>
  <si>
    <t>43.22.11.110</t>
  </si>
  <si>
    <t>Капитальный ремонт участка магистрального водовода 130м, от 3-го ВП</t>
  </si>
  <si>
    <t>Капитальный ремонт ВК-10 магистрального водовода</t>
  </si>
  <si>
    <t>Ремонт участка сетей ТВС от ЦТП-1 до ТК-58, протяженностью 83м (с заменой в ТК-52, ТК-53 ТК-58)</t>
  </si>
  <si>
    <t>Ремонт участка межквартальных сетей ТВС от ТК-58 до пересечения лотков за ТК-61, протяженностью 89м</t>
  </si>
  <si>
    <t>Монтаж приборов учета: ГВС, ХВС, ТС</t>
  </si>
  <si>
    <t>август 2020</t>
  </si>
  <si>
    <t>Капитальный ремонт участка канализационной сети на участке Северный 1, КК294-КК95а</t>
  </si>
  <si>
    <t>71.20.9</t>
  </si>
  <si>
    <t>71.20.19.190</t>
  </si>
  <si>
    <t>Экспертиза котлов -5шт, экономайзеров-2шт</t>
  </si>
  <si>
    <t>шт.</t>
  </si>
  <si>
    <t>июль 2020</t>
  </si>
  <si>
    <t>октябрь 2020 г.</t>
  </si>
  <si>
    <t>октябрь 2020г.</t>
  </si>
  <si>
    <t>Режимно-наладочные испытания котлов ПТВМ-30М №2,3; ДЕ 25/14 №3</t>
  </si>
  <si>
    <t>20.59</t>
  </si>
  <si>
    <t>20.59.52.192.</t>
  </si>
  <si>
    <t>Приобретение соли таблетированной</t>
  </si>
  <si>
    <t>168</t>
  </si>
  <si>
    <t>декабрь   2020 г.</t>
  </si>
  <si>
    <t>46.71.9</t>
  </si>
  <si>
    <t>Право заключения договора поставки нефтепродуктов       АИ 92,АИ 95, ДТ.</t>
  </si>
  <si>
    <t>71173</t>
  </si>
  <si>
    <t>ЯНАО, г. Лабытнанги</t>
  </si>
  <si>
    <t>декабрь   2021 г.</t>
  </si>
  <si>
    <t>Оказание услуг предрейсового и послерейсового медицинского осмотра водителей транспортных средств для нужд ОАО "Харп-Энерго-Газ"</t>
  </si>
  <si>
    <t xml:space="preserve"> м3</t>
  </si>
  <si>
    <t>Декабрь 2020</t>
  </si>
  <si>
    <t>Январь - Декабрь  2021</t>
  </si>
  <si>
    <t>Январь - Декабрь 2021</t>
  </si>
  <si>
    <t>35.22.11</t>
  </si>
  <si>
    <t>35.22.10.110</t>
  </si>
  <si>
    <t>Оказание услуг по транспортировке газа для котельной пос. Харп</t>
  </si>
  <si>
    <t>Качество природного газа должно соответствовать ГОСТ 5542-2014 «Газы горючие природные для промышленного и коммунально-бытового назначения».</t>
  </si>
  <si>
    <t>декабрь 2021 г.</t>
  </si>
  <si>
    <t>январь-декабрь 2021г.</t>
  </si>
  <si>
    <t>Сервисное обслуживание системы АСДУ на объектах водоснабжения (3-й водоподъем)</t>
  </si>
  <si>
    <t>декабрь 2021</t>
  </si>
  <si>
    <t>33.13</t>
  </si>
  <si>
    <t>33.13.19</t>
  </si>
  <si>
    <t>Сервисное обслуживание системы АСДУ / АСТУЭ ЗРУ № 2 и ТП-21,ТП-27</t>
  </si>
  <si>
    <t>28.11</t>
  </si>
  <si>
    <t>28.11.4</t>
  </si>
  <si>
    <t>Поставка запасных частей для выполнения  промежуточных ТО ГПА GMS 616 и GMS 620 GE Jenbacher ДГ и ДГ</t>
  </si>
  <si>
    <t>декабрь  2020 г.</t>
  </si>
  <si>
    <t>Приобритение Установки для испытания кабеля с изоляцией из шитого полиэтилена</t>
  </si>
  <si>
    <t>32.99.53.120</t>
  </si>
  <si>
    <t>Приобритение  Робота-тренажера для обучения электротехнического персонала</t>
  </si>
  <si>
    <t>Приобритение Инструмента для ВОЛС Сварочник Fujikura 80S + "Kit-A Plus"</t>
  </si>
  <si>
    <t>май 2020</t>
  </si>
  <si>
    <t>71.12</t>
  </si>
  <si>
    <t>71.12.13</t>
  </si>
  <si>
    <t>Проектно-изыскательские работы по объекту "ремонт системы защиты тэс"</t>
  </si>
  <si>
    <t xml:space="preserve"> июнь 2020г.</t>
  </si>
  <si>
    <t>Экспертиза промышленной безопасности сосудов работающих под избыточным давлением  - 6шт</t>
  </si>
  <si>
    <t>апрель 2020</t>
  </si>
  <si>
    <t xml:space="preserve">Выполнение работ по ремонту и обслуживанию релейной защиты ЗРУ-10 кВ ТЭС Харп-12 </t>
  </si>
  <si>
    <t>71.20.13.000</t>
  </si>
  <si>
    <t>Техническое освидетельствование трансформаторных подстанций</t>
  </si>
  <si>
    <t>сентябрь 2020</t>
  </si>
  <si>
    <t xml:space="preserve">Выполнение работ по ремонту и обслуживанию программного обеспечения АСУ ТП ТЭС Харп-12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</si>
  <si>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</si>
  <si>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</si>
  <si>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</si>
  <si>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</si>
  <si>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</si>
  <si>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</si>
  <si>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</si>
  <si>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</si>
  <si>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</si>
  <si>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</si>
  <si>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</si>
  <si>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</si>
  <si>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</si>
  <si>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</si>
  <si>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</si>
  <si>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</si>
  <si>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43.12.3</t>
  </si>
  <si>
    <t xml:space="preserve">43.12.3, </t>
  </si>
  <si>
    <t xml:space="preserve"> 46.42.11.110       </t>
  </si>
  <si>
    <t>32.99</t>
  </si>
  <si>
    <t>25.73.6</t>
  </si>
  <si>
    <t>25.73</t>
  </si>
  <si>
    <t>10.82</t>
  </si>
  <si>
    <t xml:space="preserve"> запрос котировок в электронной форме</t>
  </si>
  <si>
    <t xml:space="preserve"> запрос Предложений в электронной форме</t>
  </si>
  <si>
    <t>запрос Предложений в электронной форме</t>
  </si>
  <si>
    <t xml:space="preserve"> запрос предложений в электронной форме</t>
  </si>
  <si>
    <t>запрос котировок в электронной форме</t>
  </si>
  <si>
    <t>запрос предложений в электронной форме</t>
  </si>
  <si>
    <t>запрас котировок в электронной форме</t>
  </si>
  <si>
    <t xml:space="preserve"> запрас предложений в электронной форме</t>
  </si>
  <si>
    <t>Закупка не учитывается в соответствии с п. 7 пп РФ от 11.12.2014                     № 1352</t>
  </si>
  <si>
    <t>43.22.11</t>
  </si>
  <si>
    <t>41.20.40</t>
  </si>
  <si>
    <t>Янаварь 2020</t>
  </si>
  <si>
    <t xml:space="preserve">февраль 2020 </t>
  </si>
  <si>
    <t>ноябрь 2020</t>
  </si>
  <si>
    <t>.</t>
  </si>
  <si>
    <t>38 029 54,00</t>
  </si>
  <si>
    <t>Итого:</t>
  </si>
  <si>
    <t>Итого</t>
  </si>
  <si>
    <t xml:space="preserve">инновационной продукции, высокотехнологичной продукции) составляет 136 435 495 руб </t>
  </si>
  <si>
    <t>Aкционерное общество "Харп-Энерго-Газ"</t>
  </si>
  <si>
    <t>Тел/факс 8 (34-993) 7-24-58</t>
  </si>
  <si>
    <t>113</t>
  </si>
  <si>
    <t>17.23</t>
  </si>
  <si>
    <t>Февраль 2020</t>
  </si>
  <si>
    <t>Декабрь  2020</t>
  </si>
  <si>
    <t>166-</t>
  </si>
  <si>
    <t>20.41</t>
  </si>
  <si>
    <t>ноябрь  2020</t>
  </si>
  <si>
    <t>Сентябрь  2020</t>
  </si>
  <si>
    <t>Июнь  2020</t>
  </si>
  <si>
    <t>26.51.12.9</t>
  </si>
  <si>
    <t>27.40.2</t>
  </si>
  <si>
    <t>27.90.1</t>
  </si>
  <si>
    <t>комп</t>
  </si>
  <si>
    <t>Июнь 2020</t>
  </si>
  <si>
    <t>27.23</t>
  </si>
  <si>
    <t>27.23.11.000</t>
  </si>
  <si>
    <t>798</t>
  </si>
  <si>
    <t>Май 2020</t>
  </si>
  <si>
    <t>Оказания услуг финансовой аренды (лизинга) транспортного средства: ГАЗ-330273 Газель-Бизнес 4*4, Фермер, Бортовая платформа с тентом, 6 мест  для нужд АО «Харп-Энерго-Газ».</t>
  </si>
  <si>
    <t>25.3.6</t>
  </si>
  <si>
    <t>Сентябрь 2020</t>
  </si>
  <si>
    <t>20.13</t>
  </si>
  <si>
    <t>20.13.51</t>
  </si>
  <si>
    <t>28.14.13</t>
  </si>
  <si>
    <t>май  2020</t>
  </si>
  <si>
    <t>июнь  2020</t>
  </si>
  <si>
    <t>43.12.13</t>
  </si>
  <si>
    <t>42.12.22.120</t>
  </si>
  <si>
    <t>июль  2020</t>
  </si>
  <si>
    <t>август  2020</t>
  </si>
  <si>
    <t>октябрь 2020</t>
  </si>
  <si>
    <t>сентябрь  2020</t>
  </si>
  <si>
    <t>20.59.</t>
  </si>
  <si>
    <t>20.59.52.192</t>
  </si>
  <si>
    <t>ноябрь2020 г.</t>
  </si>
  <si>
    <t>20 копеек</t>
  </si>
  <si>
    <t xml:space="preserve">   77.92     процентов )</t>
  </si>
  <si>
    <t xml:space="preserve">Комплексное обслуживание программных продуктов:
- «1С: Предприятие 8» конфигурация «Бухгалтерия предприятия 8.2.»;
- «1С: Предприятие 8» конфигурация «КАМИН: Расчет заработной платы» ред. 3.0». </t>
  </si>
  <si>
    <t>Обновление и сопровождение программных  продуктов " 1 С: Предприятие 8 Предоставление программного обеспечения ибазы данных, дороботка конфигураций, подготовка необходимых обработак и отчетов. Отслеживание и своевременное обновление конфигурации программ, обновление релизов ПП, создание новых отчетов и обработок, расширяющих  функциональность ситсемы, настройка, диагностика и востановление конфигурации 1С</t>
  </si>
  <si>
    <t xml:space="preserve"> Декабрь  2021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</si>
  <si>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</si>
  <si>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</si>
  <si>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</si>
  <si>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</si>
  <si>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</si>
  <si>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</si>
  <si>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</si>
  <si>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</si>
  <si>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</si>
  <si>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2020 г.</t>
  </si>
  <si>
    <t>2020</t>
  </si>
  <si>
    <t>Техническое обслуживание тепломеханического оборудованния и автоматики центральных тепловых пунктов ЦТП № 1,2,3,4 на 2020 год</t>
  </si>
  <si>
    <t>Деабрь -2020</t>
  </si>
  <si>
    <t xml:space="preserve"> Декабрь  2020</t>
  </si>
  <si>
    <t xml:space="preserve"> Декабрь 2019 г.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</si>
  <si>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</si>
  <si>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</si>
  <si>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</si>
  <si>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</si>
  <si>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</si>
  <si>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</si>
  <si>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</si>
  <si>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</si>
  <si>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</si>
  <si>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</si>
  <si>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</si>
  <si>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</si>
  <si>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</si>
  <si>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</si>
  <si>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</si>
  <si>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</si>
  <si>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</si>
  <si>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</si>
  <si>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</si>
  <si>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</si>
  <si>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</si>
  <si>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Октябрь  2020 г</t>
  </si>
  <si>
    <t>Декабрь  2020 г</t>
  </si>
  <si>
    <t>Январь 2020 г.</t>
  </si>
  <si>
    <t>Приобретение оргтехники МФУ формата A4 (многофункциональное периферийное устройство ввода-вывода, объединяющее в себе сканер, принтер и копир) для вывода и обработки текстовой информации</t>
  </si>
  <si>
    <t xml:space="preserve"> март 2020г</t>
  </si>
  <si>
    <t>Заместитель исполнительного директора Галушко В.С.</t>
  </si>
  <si>
    <t>20 февраля</t>
  </si>
  <si>
    <t>45.11.1</t>
  </si>
  <si>
    <t>45.11.2</t>
  </si>
  <si>
    <t>Поставка транспортного средства :Бортового автомобиля ГАЗель Бизнес удлененный с подключаемым полным приводом, двухрядовой кабиной, бензиновым двигателем для нужд АО "Харп-Энерго-Газ"</t>
  </si>
  <si>
    <t>14.12</t>
  </si>
  <si>
    <t>Октябрь 2020</t>
  </si>
  <si>
    <t>28 февраля</t>
  </si>
  <si>
    <t>Выполнение работ по техническому обслуживанию 50 000 ГПА № 4 согласно регламента проведения ТО 50 000 м/ч с использованием собственных инструментов и запасных частей</t>
  </si>
  <si>
    <t>Приобретение комплекта уплотнения EPDMCT CLIP-ON для ремонта пластичных теплообменников Alfa Laval M15-BFG</t>
  </si>
  <si>
    <t>46.69</t>
  </si>
  <si>
    <t>46.69.1</t>
  </si>
  <si>
    <t>Выполнение работ по техническому обслуживанию 50 000 м/ч турбокомпрессоров NR17/SJ производство PBS Turbo s.r.o. в количестве 2 штук, установленных на ГПА № 4</t>
  </si>
  <si>
    <t>Выполнение работ по техническому обслуживанию 30 000 м/ч турбокомпрессоров NR20/SJ производство PBS Turbo s.r.o. в количестве 2 штук, установленных на ГПА № 2</t>
  </si>
  <si>
    <t xml:space="preserve">Выполнение работ по техническому обслуживанию 30 000 ГПА №2 согласно регламента проведения ТО 30 000 м/час с использованием собственных специальных инструментов и запасных частей.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</si>
</sst>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u val="single"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u val="single"/>
      <sz val="8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4" fontId="7" fillId="0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6" fontId="7" fillId="0" borderId="16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2" fillId="0" borderId="16" xfId="0" applyFont="1" applyFill="1" applyBorder="1" applyAlignment="1">
      <alignment horizontal="left" shrinkToFit="1"/>
    </xf>
    <xf numFmtId="0" fontId="2" fillId="0" borderId="0" xfId="0" applyFont="1" applyFill="1" applyAlignment="1">
      <alignment horizontal="left" shrinkToFi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6" fontId="3" fillId="33" borderId="16" xfId="0" applyNumberFormat="1" applyFont="1" applyFill="1" applyBorder="1" applyAlignment="1">
      <alignment horizontal="center" vertical="center" wrapText="1"/>
    </xf>
    <xf numFmtId="16" fontId="3" fillId="33" borderId="18" xfId="0" applyNumberFormat="1" applyFont="1" applyFill="1" applyBorder="1" applyAlignment="1">
      <alignment horizontal="center" vertical="center" wrapText="1"/>
    </xf>
    <xf numFmtId="16" fontId="3" fillId="33" borderId="17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176" fontId="3" fillId="33" borderId="19" xfId="0" applyNumberFormat="1" applyFont="1" applyFill="1" applyBorder="1" applyAlignment="1">
      <alignment horizontal="center" vertical="center" wrapText="1"/>
    </xf>
    <xf numFmtId="176" fontId="3" fillId="33" borderId="19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6" fontId="9" fillId="33" borderId="16" xfId="0" applyNumberFormat="1" applyFont="1" applyFill="1" applyBorder="1" applyAlignment="1">
      <alignment horizontal="center" vertical="center" wrapText="1"/>
    </xf>
    <xf numFmtId="16" fontId="9" fillId="33" borderId="18" xfId="0" applyNumberFormat="1" applyFont="1" applyFill="1" applyBorder="1" applyAlignment="1">
      <alignment horizontal="center" vertical="center" wrapText="1"/>
    </xf>
    <xf numFmtId="16" fontId="9" fillId="33" borderId="17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16" fontId="3" fillId="0" borderId="16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16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" fontId="3" fillId="33" borderId="16" xfId="0" applyNumberFormat="1" applyFont="1" applyFill="1" applyBorder="1" applyAlignment="1">
      <alignment horizontal="center" vertical="center" wrapText="1"/>
    </xf>
    <xf numFmtId="16" fontId="3" fillId="33" borderId="18" xfId="0" applyNumberFormat="1" applyFont="1" applyFill="1" applyBorder="1" applyAlignment="1">
      <alignment horizontal="center" vertical="center" wrapText="1"/>
    </xf>
    <xf numFmtId="16" fontId="3" fillId="33" borderId="17" xfId="0" applyNumberFormat="1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176" fontId="3" fillId="33" borderId="17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6" fontId="51" fillId="0" borderId="16" xfId="0" applyNumberFormat="1" applyFont="1" applyFill="1" applyBorder="1" applyAlignment="1">
      <alignment horizontal="center" vertical="center" wrapText="1"/>
    </xf>
    <xf numFmtId="176" fontId="51" fillId="0" borderId="18" xfId="0" applyNumberFormat="1" applyFont="1" applyFill="1" applyBorder="1" applyAlignment="1">
      <alignment horizontal="center" vertical="center" wrapText="1"/>
    </xf>
    <xf numFmtId="176" fontId="51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8" fillId="0" borderId="20" xfId="0" applyNumberFormat="1" applyFont="1" applyBorder="1" applyAlignment="1">
      <alignment horizontal="center" vertical="center" textRotation="90" wrapText="1"/>
    </xf>
    <xf numFmtId="49" fontId="8" fillId="0" borderId="21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49" fontId="52" fillId="0" borderId="18" xfId="42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 vertical="center" textRotation="90" wrapText="1"/>
    </xf>
    <xf numFmtId="49" fontId="3" fillId="33" borderId="18" xfId="0" applyNumberFormat="1" applyFont="1" applyFill="1" applyBorder="1" applyAlignment="1">
      <alignment horizontal="center" vertical="center" textRotation="90" wrapText="1"/>
    </xf>
    <xf numFmtId="49" fontId="3" fillId="33" borderId="17" xfId="0" applyNumberFormat="1" applyFont="1" applyFill="1" applyBorder="1" applyAlignment="1">
      <alignment horizontal="center" vertical="center" textRotation="90" wrapText="1"/>
    </xf>
    <xf numFmtId="16" fontId="9" fillId="0" borderId="16" xfId="0" applyNumberFormat="1" applyFont="1" applyFill="1" applyBorder="1" applyAlignment="1">
      <alignment horizontal="center" vertical="center" wrapText="1"/>
    </xf>
    <xf numFmtId="16" fontId="9" fillId="0" borderId="18" xfId="0" applyNumberFormat="1" applyFont="1" applyFill="1" applyBorder="1" applyAlignment="1">
      <alignment horizontal="center" vertical="center" wrapText="1"/>
    </xf>
    <xf numFmtId="16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51" fillId="0" borderId="16" xfId="0" applyNumberFormat="1" applyFont="1" applyFill="1" applyBorder="1" applyAlignment="1">
      <alignment horizontal="center" vertical="center" wrapText="1"/>
    </xf>
    <xf numFmtId="16" fontId="51" fillId="0" borderId="18" xfId="0" applyNumberFormat="1" applyFont="1" applyFill="1" applyBorder="1" applyAlignment="1">
      <alignment horizontal="center" vertical="center" wrapText="1"/>
    </xf>
    <xf numFmtId="16" fontId="51" fillId="0" borderId="17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76" fontId="7" fillId="33" borderId="16" xfId="0" applyNumberFormat="1" applyFont="1" applyFill="1" applyBorder="1" applyAlignment="1">
      <alignment horizontal="center" vertical="center" wrapText="1"/>
    </xf>
    <xf numFmtId="176" fontId="7" fillId="33" borderId="18" xfId="0" applyNumberFormat="1" applyFont="1" applyFill="1" applyBorder="1" applyAlignment="1">
      <alignment horizontal="center" vertical="center" wrapText="1"/>
    </xf>
    <xf numFmtId="176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left" shrinkToFit="1"/>
    </xf>
    <xf numFmtId="0" fontId="2" fillId="0" borderId="17" xfId="0" applyFont="1" applyFill="1" applyBorder="1" applyAlignment="1">
      <alignment horizontal="left" shrinkToFit="1"/>
    </xf>
    <xf numFmtId="49" fontId="2" fillId="0" borderId="18" xfId="0" applyNumberFormat="1" applyFont="1" applyFill="1" applyBorder="1" applyAlignment="1">
      <alignment horizontal="left" vertical="center" wrapText="1" shrinkToFit="1"/>
    </xf>
    <xf numFmtId="49" fontId="2" fillId="0" borderId="17" xfId="0" applyNumberFormat="1" applyFont="1" applyFill="1" applyBorder="1" applyAlignment="1">
      <alignment horizontal="left" vertical="center" wrapText="1" shrinkToFit="1"/>
    </xf>
    <xf numFmtId="49" fontId="2" fillId="0" borderId="18" xfId="0" applyNumberFormat="1" applyFont="1" applyFill="1" applyBorder="1" applyAlignment="1">
      <alignment horizontal="left" shrinkToFit="1"/>
    </xf>
    <xf numFmtId="49" fontId="2" fillId="0" borderId="17" xfId="0" applyNumberFormat="1" applyFont="1" applyFill="1" applyBorder="1" applyAlignment="1">
      <alignment horizontal="left" shrinkToFit="1"/>
    </xf>
    <xf numFmtId="49" fontId="37" fillId="0" borderId="18" xfId="42" applyNumberFormat="1" applyFill="1" applyBorder="1" applyAlignment="1" applyProtection="1">
      <alignment horizontal="left" shrinkToFit="1"/>
      <protection/>
    </xf>
    <xf numFmtId="49" fontId="2" fillId="0" borderId="19" xfId="0" applyNumberFormat="1" applyFont="1" applyFill="1" applyBorder="1" applyAlignment="1">
      <alignment horizontal="left" shrinkToFit="1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textRotation="90" wrapText="1"/>
    </xf>
    <xf numFmtId="176" fontId="3" fillId="33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" fontId="3" fillId="33" borderId="16" xfId="0" applyNumberFormat="1" applyFont="1" applyFill="1" applyBorder="1" applyAlignment="1">
      <alignment horizontal="left" vertical="center" wrapText="1"/>
    </xf>
    <xf numFmtId="16" fontId="3" fillId="33" borderId="18" xfId="0" applyNumberFormat="1" applyFont="1" applyFill="1" applyBorder="1" applyAlignment="1">
      <alignment horizontal="left" vertical="center" wrapText="1"/>
    </xf>
    <xf numFmtId="16" fontId="3" fillId="33" borderId="17" xfId="0" applyNumberFormat="1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51" fillId="33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harpenergogaz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harpenergogaz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26"/>
  <sheetViews>
    <sheetView tabSelected="1" view="pageBreakPreview" zoomScaleSheetLayoutView="100" zoomScalePageLayoutView="0" workbookViewId="0" topLeftCell="A50">
      <selection activeCell="BI52" sqref="BI52:BQ52"/>
    </sheetView>
  </sheetViews>
  <sheetFormatPr defaultColWidth="0.875" defaultRowHeight="12.75"/>
  <cols>
    <col min="1" max="1" width="2.75390625" style="2" bestFit="1" customWidth="1"/>
    <col min="2" max="6" width="0.875" style="2" customWidth="1"/>
    <col min="7" max="7" width="0.6171875" style="2" customWidth="1"/>
    <col min="8" max="8" width="0.875" style="2" hidden="1" customWidth="1"/>
    <col min="9" max="16" width="0.875" style="2" customWidth="1"/>
    <col min="17" max="17" width="0.2421875" style="2" customWidth="1"/>
    <col min="18" max="24" width="0.875" style="2" customWidth="1"/>
    <col min="25" max="25" width="2.625" style="2" customWidth="1"/>
    <col min="26" max="26" width="1.37890625" style="2" customWidth="1"/>
    <col min="27" max="37" width="0.875" style="2" customWidth="1"/>
    <col min="38" max="38" width="10.125" style="2" customWidth="1"/>
    <col min="39" max="52" width="0.875" style="2" customWidth="1"/>
    <col min="53" max="53" width="5.875" style="2" customWidth="1"/>
    <col min="54" max="54" width="0.875" style="2" hidden="1" customWidth="1"/>
    <col min="55" max="59" width="0.875" style="2" customWidth="1"/>
    <col min="60" max="60" width="1.12109375" style="2" customWidth="1"/>
    <col min="61" max="66" width="0.875" style="2" customWidth="1"/>
    <col min="67" max="67" width="1.875" style="2" customWidth="1"/>
    <col min="68" max="69" width="0.875" style="2" hidden="1" customWidth="1"/>
    <col min="70" max="76" width="0.875" style="2" customWidth="1"/>
    <col min="77" max="77" width="0.12890625" style="2" customWidth="1"/>
    <col min="78" max="78" width="0.74609375" style="2" hidden="1" customWidth="1"/>
    <col min="79" max="79" width="0.875" style="2" hidden="1" customWidth="1"/>
    <col min="80" max="80" width="3.375" style="2" customWidth="1"/>
    <col min="81" max="81" width="2.875" style="2" customWidth="1"/>
    <col min="82" max="86" width="0.875" style="2" customWidth="1"/>
    <col min="87" max="87" width="2.00390625" style="2" customWidth="1"/>
    <col min="88" max="95" width="0.875" style="2" customWidth="1"/>
    <col min="96" max="96" width="10.125" style="2" customWidth="1"/>
    <col min="97" max="97" width="12.25390625" style="2" customWidth="1"/>
    <col min="98" max="109" width="0.875" style="2" hidden="1" customWidth="1"/>
    <col min="110" max="110" width="2.875" style="2" hidden="1" customWidth="1"/>
    <col min="111" max="120" width="0.875" style="2" customWidth="1"/>
    <col min="121" max="121" width="5.375" style="2" customWidth="1"/>
    <col min="122" max="127" width="0.875" style="2" customWidth="1"/>
    <col min="128" max="128" width="2.75390625" style="2" bestFit="1" customWidth="1"/>
    <col min="129" max="132" width="0.875" style="2" customWidth="1"/>
    <col min="133" max="133" width="4.875" style="2" customWidth="1"/>
    <col min="134" max="138" width="0.875" style="2" customWidth="1"/>
    <col min="139" max="139" width="10.875" style="2" customWidth="1"/>
    <col min="140" max="140" width="0.37109375" style="2" customWidth="1"/>
    <col min="141" max="141" width="0.37109375" style="2" hidden="1" customWidth="1"/>
    <col min="142" max="142" width="0.12890625" style="2" hidden="1" customWidth="1"/>
    <col min="143" max="143" width="0.6171875" style="2" hidden="1" customWidth="1"/>
    <col min="144" max="145" width="0.875" style="2" hidden="1" customWidth="1"/>
    <col min="146" max="146" width="0.74609375" style="2" hidden="1" customWidth="1"/>
    <col min="147" max="147" width="0.2421875" style="2" customWidth="1"/>
    <col min="148" max="148" width="0.2421875" style="2" hidden="1" customWidth="1"/>
    <col min="149" max="160" width="0.875" style="2" customWidth="1"/>
    <col min="161" max="16384" width="0.875" style="2" customWidth="1"/>
  </cols>
  <sheetData>
    <row r="1" spans="1:160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20"/>
      <c r="FC1" s="20"/>
      <c r="FD1" s="20" t="s">
        <v>18</v>
      </c>
    </row>
    <row r="2" spans="1:160" ht="12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20"/>
      <c r="FC2" s="20"/>
      <c r="FD2" s="20" t="s">
        <v>19</v>
      </c>
    </row>
    <row r="3" spans="1:160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20"/>
      <c r="FC3" s="20"/>
      <c r="FD3" s="20" t="s">
        <v>20</v>
      </c>
    </row>
    <row r="4" spans="1:160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</row>
    <row r="5" spans="1:160" s="5" customFormat="1" ht="15" customHeight="1">
      <c r="A5" s="113" t="s">
        <v>156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</row>
    <row r="6" spans="1:160" s="5" customFormat="1" ht="18.75" customHeight="1">
      <c r="A6" s="114" t="s">
        <v>53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</row>
    <row r="7" spans="1:160" s="8" customFormat="1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117" t="s">
        <v>177</v>
      </c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</row>
    <row r="8" spans="1:160" s="1" customFormat="1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</row>
    <row r="9" spans="1:160" s="15" customFormat="1" ht="19.5" customHeight="1">
      <c r="A9" s="26"/>
      <c r="B9" s="101" t="s">
        <v>11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26"/>
      <c r="BC9" s="115" t="s">
        <v>175</v>
      </c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</row>
    <row r="10" spans="1:160" s="15" customFormat="1" ht="19.5" customHeight="1">
      <c r="A10" s="26"/>
      <c r="B10" s="101" t="s">
        <v>12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2"/>
      <c r="BB10" s="26"/>
      <c r="BC10" s="116" t="s">
        <v>48</v>
      </c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</row>
    <row r="11" spans="1:160" s="15" customFormat="1" ht="19.5" customHeight="1">
      <c r="A11" s="26"/>
      <c r="B11" s="101" t="s">
        <v>13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26"/>
      <c r="BC11" s="116" t="s">
        <v>49</v>
      </c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</row>
    <row r="12" spans="1:160" s="15" customFormat="1" ht="19.5" customHeight="1">
      <c r="A12" s="26"/>
      <c r="B12" s="101" t="s">
        <v>14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26"/>
      <c r="BC12" s="185" t="s">
        <v>50</v>
      </c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</row>
    <row r="13" spans="1:160" s="15" customFormat="1" ht="19.5" customHeight="1">
      <c r="A13" s="26"/>
      <c r="B13" s="101" t="s">
        <v>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26"/>
      <c r="BC13" s="116" t="s">
        <v>51</v>
      </c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</row>
    <row r="14" spans="1:160" s="15" customFormat="1" ht="19.5" customHeight="1">
      <c r="A14" s="26"/>
      <c r="B14" s="101" t="s">
        <v>16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26"/>
      <c r="BC14" s="116" t="s">
        <v>52</v>
      </c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</row>
    <row r="15" spans="1:160" s="15" customFormat="1" ht="19.5" customHeight="1">
      <c r="A15" s="26"/>
      <c r="B15" s="101" t="s">
        <v>17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26"/>
      <c r="BC15" s="116" t="s">
        <v>46</v>
      </c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</row>
    <row r="16" spans="1:160" s="15" customFormat="1" ht="15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</row>
    <row r="17" spans="1:160" s="4" customFormat="1" ht="13.5" customHeight="1">
      <c r="A17" s="176" t="s">
        <v>0</v>
      </c>
      <c r="B17" s="177"/>
      <c r="C17" s="177"/>
      <c r="D17" s="177"/>
      <c r="E17" s="177"/>
      <c r="F17" s="177"/>
      <c r="G17" s="177"/>
      <c r="H17" s="178"/>
      <c r="I17" s="176" t="s">
        <v>32</v>
      </c>
      <c r="J17" s="177"/>
      <c r="K17" s="177"/>
      <c r="L17" s="177"/>
      <c r="M17" s="177"/>
      <c r="N17" s="177"/>
      <c r="O17" s="177"/>
      <c r="P17" s="177"/>
      <c r="Q17" s="178"/>
      <c r="R17" s="176" t="s">
        <v>43</v>
      </c>
      <c r="S17" s="177"/>
      <c r="T17" s="177"/>
      <c r="U17" s="177"/>
      <c r="V17" s="177"/>
      <c r="W17" s="177"/>
      <c r="X17" s="177"/>
      <c r="Y17" s="177"/>
      <c r="Z17" s="178"/>
      <c r="AA17" s="103" t="s">
        <v>27</v>
      </c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5"/>
      <c r="EE17" s="170" t="s">
        <v>10</v>
      </c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2"/>
      <c r="EQ17" s="151" t="s">
        <v>42</v>
      </c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3"/>
    </row>
    <row r="18" spans="1:160" s="4" customFormat="1" ht="63" customHeight="1">
      <c r="A18" s="179"/>
      <c r="B18" s="180"/>
      <c r="C18" s="180"/>
      <c r="D18" s="180"/>
      <c r="E18" s="180"/>
      <c r="F18" s="180"/>
      <c r="G18" s="180"/>
      <c r="H18" s="181"/>
      <c r="I18" s="179"/>
      <c r="J18" s="180"/>
      <c r="K18" s="180"/>
      <c r="L18" s="180"/>
      <c r="M18" s="180"/>
      <c r="N18" s="180"/>
      <c r="O18" s="180"/>
      <c r="P18" s="180"/>
      <c r="Q18" s="181"/>
      <c r="R18" s="179"/>
      <c r="S18" s="180"/>
      <c r="T18" s="180"/>
      <c r="U18" s="180"/>
      <c r="V18" s="180"/>
      <c r="W18" s="180"/>
      <c r="X18" s="180"/>
      <c r="Y18" s="180"/>
      <c r="Z18" s="181"/>
      <c r="AA18" s="170" t="s">
        <v>4</v>
      </c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2"/>
      <c r="AM18" s="151" t="s">
        <v>5</v>
      </c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3"/>
      <c r="BB18" s="103" t="s">
        <v>7</v>
      </c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5"/>
      <c r="BR18" s="151" t="s">
        <v>31</v>
      </c>
      <c r="BS18" s="152"/>
      <c r="BT18" s="152"/>
      <c r="BU18" s="152"/>
      <c r="BV18" s="152"/>
      <c r="BW18" s="152"/>
      <c r="BX18" s="152"/>
      <c r="BY18" s="152"/>
      <c r="BZ18" s="152"/>
      <c r="CA18" s="152"/>
      <c r="CB18" s="153"/>
      <c r="CC18" s="103" t="s">
        <v>41</v>
      </c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5"/>
      <c r="CS18" s="151" t="s">
        <v>8</v>
      </c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3"/>
      <c r="DG18" s="103" t="s">
        <v>9</v>
      </c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5"/>
      <c r="EE18" s="186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8"/>
      <c r="EQ18" s="154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6"/>
    </row>
    <row r="19" spans="1:160" s="4" customFormat="1" ht="86.25" customHeight="1">
      <c r="A19" s="182"/>
      <c r="B19" s="183"/>
      <c r="C19" s="183"/>
      <c r="D19" s="183"/>
      <c r="E19" s="183"/>
      <c r="F19" s="183"/>
      <c r="G19" s="183"/>
      <c r="H19" s="184"/>
      <c r="I19" s="182"/>
      <c r="J19" s="183"/>
      <c r="K19" s="183"/>
      <c r="L19" s="183"/>
      <c r="M19" s="183"/>
      <c r="N19" s="183"/>
      <c r="O19" s="183"/>
      <c r="P19" s="183"/>
      <c r="Q19" s="184"/>
      <c r="R19" s="182"/>
      <c r="S19" s="183"/>
      <c r="T19" s="183"/>
      <c r="U19" s="183"/>
      <c r="V19" s="183"/>
      <c r="W19" s="183"/>
      <c r="X19" s="183"/>
      <c r="Y19" s="183"/>
      <c r="Z19" s="184"/>
      <c r="AA19" s="173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5"/>
      <c r="AM19" s="154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6"/>
      <c r="BB19" s="157" t="s">
        <v>30</v>
      </c>
      <c r="BC19" s="158"/>
      <c r="BD19" s="158"/>
      <c r="BE19" s="158"/>
      <c r="BF19" s="158"/>
      <c r="BG19" s="158"/>
      <c r="BH19" s="159"/>
      <c r="BI19" s="157" t="s">
        <v>6</v>
      </c>
      <c r="BJ19" s="158"/>
      <c r="BK19" s="158"/>
      <c r="BL19" s="158"/>
      <c r="BM19" s="158"/>
      <c r="BN19" s="158"/>
      <c r="BO19" s="158"/>
      <c r="BP19" s="158"/>
      <c r="BQ19" s="159"/>
      <c r="BR19" s="154"/>
      <c r="BS19" s="155"/>
      <c r="BT19" s="155"/>
      <c r="BU19" s="155"/>
      <c r="BV19" s="155"/>
      <c r="BW19" s="155"/>
      <c r="BX19" s="155"/>
      <c r="BY19" s="155"/>
      <c r="BZ19" s="155"/>
      <c r="CA19" s="155"/>
      <c r="CB19" s="156"/>
      <c r="CC19" s="157" t="s">
        <v>29</v>
      </c>
      <c r="CD19" s="158"/>
      <c r="CE19" s="158"/>
      <c r="CF19" s="158"/>
      <c r="CG19" s="158"/>
      <c r="CH19" s="158"/>
      <c r="CI19" s="159"/>
      <c r="CJ19" s="157" t="s">
        <v>6</v>
      </c>
      <c r="CK19" s="158"/>
      <c r="CL19" s="158"/>
      <c r="CM19" s="158"/>
      <c r="CN19" s="158"/>
      <c r="CO19" s="158"/>
      <c r="CP19" s="158"/>
      <c r="CQ19" s="158"/>
      <c r="CR19" s="159"/>
      <c r="CS19" s="154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6"/>
      <c r="DG19" s="103" t="s">
        <v>28</v>
      </c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5"/>
      <c r="DT19" s="103" t="s">
        <v>44</v>
      </c>
      <c r="DU19" s="104"/>
      <c r="DV19" s="104"/>
      <c r="DW19" s="104"/>
      <c r="DX19" s="104"/>
      <c r="DY19" s="104"/>
      <c r="DZ19" s="104"/>
      <c r="EA19" s="104"/>
      <c r="EB19" s="104"/>
      <c r="EC19" s="104"/>
      <c r="ED19" s="105"/>
      <c r="EE19" s="173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5"/>
      <c r="EQ19" s="103" t="s">
        <v>45</v>
      </c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5"/>
    </row>
    <row r="20" spans="1:160" s="3" customFormat="1" ht="12">
      <c r="A20" s="167" t="s">
        <v>1</v>
      </c>
      <c r="B20" s="168"/>
      <c r="C20" s="168"/>
      <c r="D20" s="168"/>
      <c r="E20" s="168"/>
      <c r="F20" s="168"/>
      <c r="G20" s="168"/>
      <c r="H20" s="169"/>
      <c r="I20" s="167" t="s">
        <v>2</v>
      </c>
      <c r="J20" s="168"/>
      <c r="K20" s="168"/>
      <c r="L20" s="168"/>
      <c r="M20" s="168"/>
      <c r="N20" s="168"/>
      <c r="O20" s="168"/>
      <c r="P20" s="168"/>
      <c r="Q20" s="169"/>
      <c r="R20" s="167" t="s">
        <v>3</v>
      </c>
      <c r="S20" s="168"/>
      <c r="T20" s="168"/>
      <c r="U20" s="168"/>
      <c r="V20" s="168"/>
      <c r="W20" s="168"/>
      <c r="X20" s="168"/>
      <c r="Y20" s="168"/>
      <c r="Z20" s="169"/>
      <c r="AA20" s="109">
        <v>4</v>
      </c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1"/>
      <c r="AM20" s="109">
        <v>5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1"/>
      <c r="BB20" s="109">
        <v>6</v>
      </c>
      <c r="BC20" s="110"/>
      <c r="BD20" s="110"/>
      <c r="BE20" s="110"/>
      <c r="BF20" s="110"/>
      <c r="BG20" s="110"/>
      <c r="BH20" s="111"/>
      <c r="BI20" s="109">
        <v>7</v>
      </c>
      <c r="BJ20" s="110"/>
      <c r="BK20" s="110"/>
      <c r="BL20" s="110"/>
      <c r="BM20" s="110"/>
      <c r="BN20" s="110"/>
      <c r="BO20" s="110"/>
      <c r="BP20" s="110"/>
      <c r="BQ20" s="111"/>
      <c r="BR20" s="109">
        <v>8</v>
      </c>
      <c r="BS20" s="110"/>
      <c r="BT20" s="110"/>
      <c r="BU20" s="110"/>
      <c r="BV20" s="110"/>
      <c r="BW20" s="110"/>
      <c r="BX20" s="110"/>
      <c r="BY20" s="110"/>
      <c r="BZ20" s="110"/>
      <c r="CA20" s="110"/>
      <c r="CB20" s="111"/>
      <c r="CC20" s="109">
        <v>9</v>
      </c>
      <c r="CD20" s="110"/>
      <c r="CE20" s="110"/>
      <c r="CF20" s="110"/>
      <c r="CG20" s="110"/>
      <c r="CH20" s="110"/>
      <c r="CI20" s="111"/>
      <c r="CJ20" s="109">
        <v>10</v>
      </c>
      <c r="CK20" s="110"/>
      <c r="CL20" s="110"/>
      <c r="CM20" s="110"/>
      <c r="CN20" s="110"/>
      <c r="CO20" s="110"/>
      <c r="CP20" s="110"/>
      <c r="CQ20" s="110"/>
      <c r="CR20" s="111"/>
      <c r="CS20" s="109">
        <v>11</v>
      </c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1"/>
      <c r="DG20" s="109">
        <v>12</v>
      </c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1"/>
      <c r="DT20" s="109">
        <v>13</v>
      </c>
      <c r="DU20" s="110"/>
      <c r="DV20" s="110"/>
      <c r="DW20" s="110"/>
      <c r="DX20" s="110"/>
      <c r="DY20" s="110"/>
      <c r="DZ20" s="110"/>
      <c r="EA20" s="110"/>
      <c r="EB20" s="110"/>
      <c r="EC20" s="110"/>
      <c r="ED20" s="111"/>
      <c r="EE20" s="109">
        <v>14</v>
      </c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1"/>
      <c r="EQ20" s="109">
        <v>15</v>
      </c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1"/>
    </row>
    <row r="21" spans="1:167" s="7" customFormat="1" ht="14.25" customHeight="1">
      <c r="A21" s="99" t="s">
        <v>54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</row>
    <row r="22" spans="1:160" s="3" customFormat="1" ht="57" customHeight="1">
      <c r="A22" s="83" t="s">
        <v>1</v>
      </c>
      <c r="B22" s="84"/>
      <c r="C22" s="84"/>
      <c r="D22" s="84"/>
      <c r="E22" s="84"/>
      <c r="F22" s="84"/>
      <c r="G22" s="84"/>
      <c r="H22" s="85"/>
      <c r="I22" s="66" t="s">
        <v>70</v>
      </c>
      <c r="J22" s="67"/>
      <c r="K22" s="67"/>
      <c r="L22" s="67"/>
      <c r="M22" s="67"/>
      <c r="N22" s="67"/>
      <c r="O22" s="67"/>
      <c r="P22" s="67"/>
      <c r="Q22" s="68"/>
      <c r="R22" s="66" t="s">
        <v>71</v>
      </c>
      <c r="S22" s="67"/>
      <c r="T22" s="67"/>
      <c r="U22" s="67"/>
      <c r="V22" s="67"/>
      <c r="W22" s="67"/>
      <c r="X22" s="67"/>
      <c r="Y22" s="67"/>
      <c r="Z22" s="68"/>
      <c r="AA22" s="86" t="s">
        <v>169</v>
      </c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8"/>
      <c r="AM22" s="71" t="s">
        <v>72</v>
      </c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  <c r="BB22" s="66" t="s">
        <v>170</v>
      </c>
      <c r="BC22" s="67"/>
      <c r="BD22" s="67"/>
      <c r="BE22" s="67"/>
      <c r="BF22" s="67"/>
      <c r="BG22" s="67"/>
      <c r="BH22" s="68"/>
      <c r="BI22" s="71" t="s">
        <v>171</v>
      </c>
      <c r="BJ22" s="72"/>
      <c r="BK22" s="72"/>
      <c r="BL22" s="72"/>
      <c r="BM22" s="72"/>
      <c r="BN22" s="72"/>
      <c r="BO22" s="72"/>
      <c r="BP22" s="72"/>
      <c r="BQ22" s="73"/>
      <c r="BR22" s="71">
        <v>4743.2</v>
      </c>
      <c r="BS22" s="72"/>
      <c r="BT22" s="72"/>
      <c r="BU22" s="72"/>
      <c r="BV22" s="72"/>
      <c r="BW22" s="72"/>
      <c r="BX22" s="72"/>
      <c r="BY22" s="72"/>
      <c r="BZ22" s="72"/>
      <c r="CA22" s="72"/>
      <c r="CB22" s="73"/>
      <c r="CC22" s="74" t="s">
        <v>46</v>
      </c>
      <c r="CD22" s="75"/>
      <c r="CE22" s="75"/>
      <c r="CF22" s="75"/>
      <c r="CG22" s="75"/>
      <c r="CH22" s="75"/>
      <c r="CI22" s="76"/>
      <c r="CJ22" s="77" t="s">
        <v>172</v>
      </c>
      <c r="CK22" s="78"/>
      <c r="CL22" s="78"/>
      <c r="CM22" s="78"/>
      <c r="CN22" s="78"/>
      <c r="CO22" s="78"/>
      <c r="CP22" s="78"/>
      <c r="CQ22" s="78"/>
      <c r="CR22" s="79"/>
      <c r="CS22" s="121">
        <v>345122.02</v>
      </c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3"/>
      <c r="DG22" s="66" t="s">
        <v>173</v>
      </c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8"/>
      <c r="DT22" s="66" t="s">
        <v>174</v>
      </c>
      <c r="DU22" s="67"/>
      <c r="DV22" s="67"/>
      <c r="DW22" s="67"/>
      <c r="DX22" s="67"/>
      <c r="DY22" s="67"/>
      <c r="DZ22" s="67"/>
      <c r="EA22" s="67"/>
      <c r="EB22" s="67"/>
      <c r="EC22" s="67"/>
      <c r="ED22" s="68"/>
      <c r="EE22" s="98" t="s">
        <v>157</v>
      </c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70" t="s">
        <v>64</v>
      </c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</row>
    <row r="23" spans="1:160" ht="129" customHeight="1">
      <c r="A23" s="66" t="s">
        <v>2</v>
      </c>
      <c r="B23" s="67"/>
      <c r="C23" s="67"/>
      <c r="D23" s="67"/>
      <c r="E23" s="67"/>
      <c r="F23" s="67"/>
      <c r="G23" s="67"/>
      <c r="H23" s="68"/>
      <c r="I23" s="66" t="s">
        <v>117</v>
      </c>
      <c r="J23" s="67"/>
      <c r="K23" s="67"/>
      <c r="L23" s="67"/>
      <c r="M23" s="67"/>
      <c r="N23" s="67"/>
      <c r="O23" s="67"/>
      <c r="P23" s="67"/>
      <c r="Q23" s="68"/>
      <c r="R23" s="66" t="s">
        <v>117</v>
      </c>
      <c r="S23" s="67"/>
      <c r="T23" s="67"/>
      <c r="U23" s="67"/>
      <c r="V23" s="67"/>
      <c r="W23" s="67"/>
      <c r="X23" s="67"/>
      <c r="Y23" s="67"/>
      <c r="Z23" s="68"/>
      <c r="AA23" s="86" t="s">
        <v>450</v>
      </c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8"/>
      <c r="AM23" s="77" t="s">
        <v>74</v>
      </c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9"/>
      <c r="BB23" s="66" t="s">
        <v>75</v>
      </c>
      <c r="BC23" s="67"/>
      <c r="BD23" s="67"/>
      <c r="BE23" s="67"/>
      <c r="BF23" s="67"/>
      <c r="BG23" s="67"/>
      <c r="BH23" s="68"/>
      <c r="BI23" s="71" t="s">
        <v>75</v>
      </c>
      <c r="BJ23" s="72"/>
      <c r="BK23" s="72"/>
      <c r="BL23" s="72"/>
      <c r="BM23" s="72"/>
      <c r="BN23" s="72"/>
      <c r="BO23" s="72"/>
      <c r="BP23" s="72"/>
      <c r="BQ23" s="73"/>
      <c r="BR23" s="71" t="s">
        <v>75</v>
      </c>
      <c r="BS23" s="72"/>
      <c r="BT23" s="72"/>
      <c r="BU23" s="72"/>
      <c r="BV23" s="72"/>
      <c r="BW23" s="72"/>
      <c r="BX23" s="72"/>
      <c r="BY23" s="72"/>
      <c r="BZ23" s="72"/>
      <c r="CA23" s="72"/>
      <c r="CB23" s="73"/>
      <c r="CC23" s="74" t="s">
        <v>46</v>
      </c>
      <c r="CD23" s="75"/>
      <c r="CE23" s="75"/>
      <c r="CF23" s="75"/>
      <c r="CG23" s="75"/>
      <c r="CH23" s="75"/>
      <c r="CI23" s="76"/>
      <c r="CJ23" s="77" t="s">
        <v>172</v>
      </c>
      <c r="CK23" s="78"/>
      <c r="CL23" s="78"/>
      <c r="CM23" s="78"/>
      <c r="CN23" s="78"/>
      <c r="CO23" s="78"/>
      <c r="CP23" s="78"/>
      <c r="CQ23" s="78"/>
      <c r="CR23" s="79"/>
      <c r="CS23" s="89">
        <v>378104.76</v>
      </c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1"/>
      <c r="DG23" s="66" t="s">
        <v>173</v>
      </c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8"/>
      <c r="DT23" s="66" t="s">
        <v>451</v>
      </c>
      <c r="DU23" s="67"/>
      <c r="DV23" s="67"/>
      <c r="DW23" s="67"/>
      <c r="DX23" s="67"/>
      <c r="DY23" s="67"/>
      <c r="DZ23" s="67"/>
      <c r="EA23" s="67"/>
      <c r="EB23" s="67"/>
      <c r="EC23" s="67"/>
      <c r="ED23" s="68"/>
      <c r="EE23" s="69" t="s">
        <v>164</v>
      </c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70" t="s">
        <v>145</v>
      </c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</row>
    <row r="24" spans="1:160" ht="91.5" customHeight="1">
      <c r="A24" s="66" t="s">
        <v>3</v>
      </c>
      <c r="B24" s="67"/>
      <c r="C24" s="67"/>
      <c r="D24" s="67"/>
      <c r="E24" s="67"/>
      <c r="F24" s="67"/>
      <c r="G24" s="67"/>
      <c r="H24" s="68"/>
      <c r="I24" s="66" t="s">
        <v>66</v>
      </c>
      <c r="J24" s="67"/>
      <c r="K24" s="67"/>
      <c r="L24" s="67"/>
      <c r="M24" s="67"/>
      <c r="N24" s="67"/>
      <c r="O24" s="67"/>
      <c r="P24" s="67"/>
      <c r="Q24" s="68"/>
      <c r="R24" s="66" t="s">
        <v>67</v>
      </c>
      <c r="S24" s="67"/>
      <c r="T24" s="67"/>
      <c r="U24" s="67"/>
      <c r="V24" s="67"/>
      <c r="W24" s="67"/>
      <c r="X24" s="67"/>
      <c r="Y24" s="67"/>
      <c r="Z24" s="68"/>
      <c r="AA24" s="86" t="s">
        <v>160</v>
      </c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8"/>
      <c r="AM24" s="71" t="s">
        <v>160</v>
      </c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3"/>
      <c r="BB24" s="66" t="s">
        <v>183</v>
      </c>
      <c r="BC24" s="67"/>
      <c r="BD24" s="67"/>
      <c r="BE24" s="67"/>
      <c r="BF24" s="67"/>
      <c r="BG24" s="67"/>
      <c r="BH24" s="68"/>
      <c r="BI24" s="71" t="s">
        <v>165</v>
      </c>
      <c r="BJ24" s="72"/>
      <c r="BK24" s="72"/>
      <c r="BL24" s="72"/>
      <c r="BM24" s="72"/>
      <c r="BN24" s="72"/>
      <c r="BO24" s="72"/>
      <c r="BP24" s="72"/>
      <c r="BQ24" s="73"/>
      <c r="BR24" s="71">
        <v>152</v>
      </c>
      <c r="BS24" s="72"/>
      <c r="BT24" s="72"/>
      <c r="BU24" s="72"/>
      <c r="BV24" s="72"/>
      <c r="BW24" s="72"/>
      <c r="BX24" s="72"/>
      <c r="BY24" s="72"/>
      <c r="BZ24" s="72"/>
      <c r="CA24" s="72"/>
      <c r="CB24" s="73"/>
      <c r="CC24" s="74" t="s">
        <v>46</v>
      </c>
      <c r="CD24" s="75"/>
      <c r="CE24" s="75"/>
      <c r="CF24" s="75"/>
      <c r="CG24" s="75"/>
      <c r="CH24" s="75"/>
      <c r="CI24" s="76"/>
      <c r="CJ24" s="77" t="s">
        <v>172</v>
      </c>
      <c r="CK24" s="78"/>
      <c r="CL24" s="78"/>
      <c r="CM24" s="78"/>
      <c r="CN24" s="78"/>
      <c r="CO24" s="78"/>
      <c r="CP24" s="78"/>
      <c r="CQ24" s="78"/>
      <c r="CR24" s="79"/>
      <c r="CS24" s="89">
        <v>299563.15</v>
      </c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1"/>
      <c r="DG24" s="66" t="s">
        <v>173</v>
      </c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8"/>
      <c r="DT24" s="66" t="s">
        <v>452</v>
      </c>
      <c r="DU24" s="67"/>
      <c r="DV24" s="67"/>
      <c r="DW24" s="67"/>
      <c r="DX24" s="67"/>
      <c r="DY24" s="67"/>
      <c r="DZ24" s="67"/>
      <c r="EA24" s="67"/>
      <c r="EB24" s="67"/>
      <c r="EC24" s="67"/>
      <c r="ED24" s="68"/>
      <c r="EE24" s="98" t="s">
        <v>157</v>
      </c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70" t="s">
        <v>64</v>
      </c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</row>
    <row r="25" spans="1:160" ht="74.25" customHeight="1">
      <c r="A25" s="66" t="s">
        <v>128</v>
      </c>
      <c r="B25" s="67"/>
      <c r="C25" s="67"/>
      <c r="D25" s="67"/>
      <c r="E25" s="67"/>
      <c r="F25" s="67"/>
      <c r="G25" s="67"/>
      <c r="H25" s="68"/>
      <c r="I25" s="66" t="s">
        <v>66</v>
      </c>
      <c r="J25" s="67"/>
      <c r="K25" s="67"/>
      <c r="L25" s="67"/>
      <c r="M25" s="67"/>
      <c r="N25" s="67"/>
      <c r="O25" s="67"/>
      <c r="P25" s="67"/>
      <c r="Q25" s="68"/>
      <c r="R25" s="66" t="s">
        <v>67</v>
      </c>
      <c r="S25" s="67"/>
      <c r="T25" s="67"/>
      <c r="U25" s="67"/>
      <c r="V25" s="67"/>
      <c r="W25" s="67"/>
      <c r="X25" s="67"/>
      <c r="Y25" s="67"/>
      <c r="Z25" s="68"/>
      <c r="AA25" s="194" t="s">
        <v>161</v>
      </c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AM25" s="77" t="s">
        <v>184</v>
      </c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9"/>
      <c r="BB25" s="66" t="s">
        <v>183</v>
      </c>
      <c r="BC25" s="67"/>
      <c r="BD25" s="67"/>
      <c r="BE25" s="67"/>
      <c r="BF25" s="67"/>
      <c r="BG25" s="67"/>
      <c r="BH25" s="68"/>
      <c r="BI25" s="71" t="s">
        <v>165</v>
      </c>
      <c r="BJ25" s="72"/>
      <c r="BK25" s="72"/>
      <c r="BL25" s="72"/>
      <c r="BM25" s="72"/>
      <c r="BN25" s="72"/>
      <c r="BO25" s="72"/>
      <c r="BP25" s="72"/>
      <c r="BQ25" s="73"/>
      <c r="BR25" s="71">
        <v>168</v>
      </c>
      <c r="BS25" s="72"/>
      <c r="BT25" s="72"/>
      <c r="BU25" s="72"/>
      <c r="BV25" s="72"/>
      <c r="BW25" s="72"/>
      <c r="BX25" s="72"/>
      <c r="BY25" s="72"/>
      <c r="BZ25" s="72"/>
      <c r="CA25" s="72"/>
      <c r="CB25" s="73"/>
      <c r="CC25" s="74" t="s">
        <v>46</v>
      </c>
      <c r="CD25" s="75"/>
      <c r="CE25" s="75"/>
      <c r="CF25" s="75"/>
      <c r="CG25" s="75"/>
      <c r="CH25" s="75"/>
      <c r="CI25" s="76"/>
      <c r="CJ25" s="77" t="s">
        <v>172</v>
      </c>
      <c r="CK25" s="78"/>
      <c r="CL25" s="78"/>
      <c r="CM25" s="78"/>
      <c r="CN25" s="78"/>
      <c r="CO25" s="78"/>
      <c r="CP25" s="78"/>
      <c r="CQ25" s="78"/>
      <c r="CR25" s="79"/>
      <c r="CS25" s="106">
        <v>204701.28</v>
      </c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8"/>
      <c r="DG25" s="66" t="s">
        <v>173</v>
      </c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8"/>
      <c r="DT25" s="83" t="s">
        <v>452</v>
      </c>
      <c r="DU25" s="84"/>
      <c r="DV25" s="84"/>
      <c r="DW25" s="84"/>
      <c r="DX25" s="84"/>
      <c r="DY25" s="84"/>
      <c r="DZ25" s="84"/>
      <c r="EA25" s="84"/>
      <c r="EB25" s="84"/>
      <c r="EC25" s="84"/>
      <c r="ED25" s="85"/>
      <c r="EE25" s="98" t="s">
        <v>157</v>
      </c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70" t="s">
        <v>64</v>
      </c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</row>
    <row r="26" spans="1:160" ht="383.25" customHeight="1">
      <c r="A26" s="66" t="s">
        <v>146</v>
      </c>
      <c r="B26" s="67"/>
      <c r="C26" s="67"/>
      <c r="D26" s="67"/>
      <c r="E26" s="67"/>
      <c r="F26" s="67"/>
      <c r="G26" s="67"/>
      <c r="H26" s="68"/>
      <c r="I26" s="66" t="s">
        <v>66</v>
      </c>
      <c r="J26" s="67"/>
      <c r="K26" s="67"/>
      <c r="L26" s="67"/>
      <c r="M26" s="67"/>
      <c r="N26" s="67"/>
      <c r="O26" s="67"/>
      <c r="P26" s="67"/>
      <c r="Q26" s="68"/>
      <c r="R26" s="66" t="s">
        <v>67</v>
      </c>
      <c r="S26" s="67"/>
      <c r="T26" s="67"/>
      <c r="U26" s="67"/>
      <c r="V26" s="67"/>
      <c r="W26" s="67"/>
      <c r="X26" s="67"/>
      <c r="Y26" s="67"/>
      <c r="Z26" s="68"/>
      <c r="AA26" s="197" t="s">
        <v>185</v>
      </c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9"/>
      <c r="AM26" s="77" t="s">
        <v>182</v>
      </c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9"/>
      <c r="BB26" s="83" t="s">
        <v>68</v>
      </c>
      <c r="BC26" s="84"/>
      <c r="BD26" s="84"/>
      <c r="BE26" s="84"/>
      <c r="BF26" s="84"/>
      <c r="BG26" s="84"/>
      <c r="BH26" s="85"/>
      <c r="BI26" s="71" t="s">
        <v>165</v>
      </c>
      <c r="BJ26" s="72"/>
      <c r="BK26" s="72"/>
      <c r="BL26" s="72"/>
      <c r="BM26" s="72"/>
      <c r="BN26" s="72"/>
      <c r="BO26" s="72"/>
      <c r="BP26" s="72"/>
      <c r="BQ26" s="73"/>
      <c r="BR26" s="125">
        <v>691</v>
      </c>
      <c r="BS26" s="126"/>
      <c r="BT26" s="126"/>
      <c r="BU26" s="126"/>
      <c r="BV26" s="126"/>
      <c r="BW26" s="126"/>
      <c r="BX26" s="126"/>
      <c r="BY26" s="126"/>
      <c r="BZ26" s="126"/>
      <c r="CA26" s="126"/>
      <c r="CB26" s="127"/>
      <c r="CC26" s="74" t="s">
        <v>46</v>
      </c>
      <c r="CD26" s="75"/>
      <c r="CE26" s="75"/>
      <c r="CF26" s="75"/>
      <c r="CG26" s="75"/>
      <c r="CH26" s="75"/>
      <c r="CI26" s="76"/>
      <c r="CJ26" s="77" t="s">
        <v>172</v>
      </c>
      <c r="CK26" s="78"/>
      <c r="CL26" s="78"/>
      <c r="CM26" s="78"/>
      <c r="CN26" s="78"/>
      <c r="CO26" s="78"/>
      <c r="CP26" s="78"/>
      <c r="CQ26" s="78"/>
      <c r="CR26" s="79"/>
      <c r="CS26" s="137">
        <v>744433.3</v>
      </c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9"/>
      <c r="DG26" s="66" t="s">
        <v>173</v>
      </c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8"/>
      <c r="DT26" s="131" t="s">
        <v>453</v>
      </c>
      <c r="DU26" s="132"/>
      <c r="DV26" s="132"/>
      <c r="DW26" s="132"/>
      <c r="DX26" s="132"/>
      <c r="DY26" s="132"/>
      <c r="DZ26" s="132"/>
      <c r="EA26" s="132"/>
      <c r="EB26" s="132"/>
      <c r="EC26" s="132"/>
      <c r="ED26" s="133"/>
      <c r="EE26" s="98" t="s">
        <v>157</v>
      </c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125" t="s">
        <v>64</v>
      </c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7"/>
    </row>
    <row r="27" spans="1:160" ht="124.5" customHeight="1">
      <c r="A27" s="83" t="s">
        <v>143</v>
      </c>
      <c r="B27" s="84"/>
      <c r="C27" s="84"/>
      <c r="D27" s="84"/>
      <c r="E27" s="84"/>
      <c r="F27" s="84"/>
      <c r="G27" s="84"/>
      <c r="H27" s="30"/>
      <c r="I27" s="83" t="s">
        <v>186</v>
      </c>
      <c r="J27" s="84"/>
      <c r="K27" s="84"/>
      <c r="L27" s="84"/>
      <c r="M27" s="84"/>
      <c r="N27" s="84"/>
      <c r="O27" s="84"/>
      <c r="P27" s="84"/>
      <c r="Q27" s="85"/>
      <c r="R27" s="83" t="s">
        <v>187</v>
      </c>
      <c r="S27" s="84"/>
      <c r="T27" s="84"/>
      <c r="U27" s="84"/>
      <c r="V27" s="84"/>
      <c r="W27" s="84"/>
      <c r="X27" s="84"/>
      <c r="Y27" s="84"/>
      <c r="Z27" s="85"/>
      <c r="AA27" s="92" t="s">
        <v>188</v>
      </c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4"/>
      <c r="AM27" s="77" t="s">
        <v>189</v>
      </c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9"/>
      <c r="BB27" s="29"/>
      <c r="BC27" s="84" t="s">
        <v>190</v>
      </c>
      <c r="BD27" s="84"/>
      <c r="BE27" s="84"/>
      <c r="BF27" s="84"/>
      <c r="BG27" s="84"/>
      <c r="BH27" s="85"/>
      <c r="BI27" s="140" t="s">
        <v>191</v>
      </c>
      <c r="BJ27" s="141"/>
      <c r="BK27" s="141"/>
      <c r="BL27" s="141"/>
      <c r="BM27" s="141"/>
      <c r="BN27" s="141"/>
      <c r="BO27" s="141"/>
      <c r="BP27" s="31"/>
      <c r="BQ27" s="32"/>
      <c r="BR27" s="71">
        <v>170</v>
      </c>
      <c r="BS27" s="72"/>
      <c r="BT27" s="72"/>
      <c r="BU27" s="72"/>
      <c r="BV27" s="72"/>
      <c r="BW27" s="72"/>
      <c r="BX27" s="72"/>
      <c r="BY27" s="72"/>
      <c r="BZ27" s="72"/>
      <c r="CA27" s="72"/>
      <c r="CB27" s="73"/>
      <c r="CC27" s="74" t="s">
        <v>46</v>
      </c>
      <c r="CD27" s="75"/>
      <c r="CE27" s="75"/>
      <c r="CF27" s="75"/>
      <c r="CG27" s="75"/>
      <c r="CH27" s="75"/>
      <c r="CI27" s="76"/>
      <c r="CJ27" s="77" t="s">
        <v>192</v>
      </c>
      <c r="CK27" s="78"/>
      <c r="CL27" s="78"/>
      <c r="CM27" s="78"/>
      <c r="CN27" s="78"/>
      <c r="CO27" s="78"/>
      <c r="CP27" s="78"/>
      <c r="CQ27" s="78"/>
      <c r="CR27" s="79"/>
      <c r="CS27" s="80">
        <v>1296864</v>
      </c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2"/>
      <c r="DG27" s="83" t="s">
        <v>193</v>
      </c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5"/>
      <c r="DT27" s="83" t="s">
        <v>194</v>
      </c>
      <c r="DU27" s="84"/>
      <c r="DV27" s="84"/>
      <c r="DW27" s="84"/>
      <c r="DX27" s="84"/>
      <c r="DY27" s="84"/>
      <c r="DZ27" s="84"/>
      <c r="EA27" s="84"/>
      <c r="EB27" s="84"/>
      <c r="EC27" s="84"/>
      <c r="ED27" s="85"/>
      <c r="EE27" s="77" t="s">
        <v>195</v>
      </c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9"/>
      <c r="EQ27" s="71" t="s">
        <v>196</v>
      </c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3"/>
    </row>
    <row r="28" spans="1:160" ht="153.75" customHeight="1">
      <c r="A28" s="66" t="s">
        <v>219</v>
      </c>
      <c r="B28" s="67"/>
      <c r="C28" s="67"/>
      <c r="D28" s="67"/>
      <c r="E28" s="67"/>
      <c r="F28" s="67"/>
      <c r="G28" s="67"/>
      <c r="H28" s="68"/>
      <c r="I28" s="83" t="s">
        <v>198</v>
      </c>
      <c r="J28" s="84"/>
      <c r="K28" s="84"/>
      <c r="L28" s="84"/>
      <c r="M28" s="84"/>
      <c r="N28" s="84"/>
      <c r="O28" s="84"/>
      <c r="P28" s="84"/>
      <c r="Q28" s="85"/>
      <c r="R28" s="83" t="s">
        <v>198</v>
      </c>
      <c r="S28" s="84"/>
      <c r="T28" s="84"/>
      <c r="U28" s="84"/>
      <c r="V28" s="84"/>
      <c r="W28" s="84"/>
      <c r="X28" s="84"/>
      <c r="Y28" s="84"/>
      <c r="Z28" s="85"/>
      <c r="AA28" s="194" t="s">
        <v>478</v>
      </c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6"/>
      <c r="AM28" s="77" t="s">
        <v>74</v>
      </c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9"/>
      <c r="BB28" s="83" t="s">
        <v>68</v>
      </c>
      <c r="BC28" s="84"/>
      <c r="BD28" s="84"/>
      <c r="BE28" s="84"/>
      <c r="BF28" s="84"/>
      <c r="BG28" s="84"/>
      <c r="BH28" s="85"/>
      <c r="BI28" s="77" t="s">
        <v>69</v>
      </c>
      <c r="BJ28" s="78"/>
      <c r="BK28" s="78"/>
      <c r="BL28" s="78"/>
      <c r="BM28" s="78"/>
      <c r="BN28" s="78"/>
      <c r="BO28" s="78"/>
      <c r="BP28" s="78"/>
      <c r="BQ28" s="79"/>
      <c r="BR28" s="77">
        <v>5</v>
      </c>
      <c r="BS28" s="78"/>
      <c r="BT28" s="78"/>
      <c r="BU28" s="78"/>
      <c r="BV28" s="78"/>
      <c r="BW28" s="78"/>
      <c r="BX28" s="78"/>
      <c r="BY28" s="78"/>
      <c r="BZ28" s="78"/>
      <c r="CA28" s="78"/>
      <c r="CB28" s="79"/>
      <c r="CC28" s="74" t="s">
        <v>46</v>
      </c>
      <c r="CD28" s="75"/>
      <c r="CE28" s="75"/>
      <c r="CF28" s="75"/>
      <c r="CG28" s="75"/>
      <c r="CH28" s="75"/>
      <c r="CI28" s="76"/>
      <c r="CJ28" s="77" t="s">
        <v>172</v>
      </c>
      <c r="CK28" s="78"/>
      <c r="CL28" s="78"/>
      <c r="CM28" s="78"/>
      <c r="CN28" s="78"/>
      <c r="CO28" s="78"/>
      <c r="CP28" s="78"/>
      <c r="CQ28" s="78"/>
      <c r="CR28" s="79"/>
      <c r="CS28" s="80">
        <v>125517</v>
      </c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2"/>
      <c r="DG28" s="83" t="s">
        <v>199</v>
      </c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5"/>
      <c r="DT28" s="83" t="s">
        <v>200</v>
      </c>
      <c r="DU28" s="84"/>
      <c r="DV28" s="84"/>
      <c r="DW28" s="84"/>
      <c r="DX28" s="84"/>
      <c r="DY28" s="84"/>
      <c r="DZ28" s="84"/>
      <c r="EA28" s="84"/>
      <c r="EB28" s="84"/>
      <c r="EC28" s="84"/>
      <c r="ED28" s="85"/>
      <c r="EE28" s="77" t="s">
        <v>378</v>
      </c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9"/>
      <c r="EQ28" s="71" t="s">
        <v>64</v>
      </c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3"/>
    </row>
    <row r="29" spans="1:160" ht="75.75" customHeight="1">
      <c r="A29" s="66" t="s">
        <v>129</v>
      </c>
      <c r="B29" s="67"/>
      <c r="C29" s="67"/>
      <c r="D29" s="67"/>
      <c r="E29" s="67"/>
      <c r="F29" s="67"/>
      <c r="G29" s="67"/>
      <c r="H29" s="68"/>
      <c r="I29" s="66" t="s">
        <v>400</v>
      </c>
      <c r="J29" s="67"/>
      <c r="K29" s="67"/>
      <c r="L29" s="67"/>
      <c r="M29" s="67"/>
      <c r="N29" s="67"/>
      <c r="O29" s="67"/>
      <c r="P29" s="67"/>
      <c r="Q29" s="68"/>
      <c r="R29" s="66" t="s">
        <v>400</v>
      </c>
      <c r="S29" s="67"/>
      <c r="T29" s="67"/>
      <c r="U29" s="67"/>
      <c r="V29" s="67"/>
      <c r="W29" s="67"/>
      <c r="X29" s="67"/>
      <c r="Y29" s="67"/>
      <c r="Z29" s="68"/>
      <c r="AA29" s="194" t="s">
        <v>203</v>
      </c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6"/>
      <c r="AM29" s="77" t="s">
        <v>74</v>
      </c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9"/>
      <c r="BB29" s="83" t="s">
        <v>75</v>
      </c>
      <c r="BC29" s="84"/>
      <c r="BD29" s="84"/>
      <c r="BE29" s="84"/>
      <c r="BF29" s="84"/>
      <c r="BG29" s="84"/>
      <c r="BH29" s="85"/>
      <c r="BI29" s="71" t="s">
        <v>75</v>
      </c>
      <c r="BJ29" s="72"/>
      <c r="BK29" s="72"/>
      <c r="BL29" s="72"/>
      <c r="BM29" s="72"/>
      <c r="BN29" s="72"/>
      <c r="BO29" s="72"/>
      <c r="BP29" s="72"/>
      <c r="BQ29" s="73"/>
      <c r="BR29" s="71" t="s">
        <v>75</v>
      </c>
      <c r="BS29" s="72"/>
      <c r="BT29" s="72"/>
      <c r="BU29" s="72"/>
      <c r="BV29" s="72"/>
      <c r="BW29" s="72"/>
      <c r="BX29" s="72"/>
      <c r="BY29" s="72"/>
      <c r="BZ29" s="72"/>
      <c r="CA29" s="72"/>
      <c r="CB29" s="73"/>
      <c r="CC29" s="74" t="s">
        <v>46</v>
      </c>
      <c r="CD29" s="75"/>
      <c r="CE29" s="75"/>
      <c r="CF29" s="75"/>
      <c r="CG29" s="75"/>
      <c r="CH29" s="75"/>
      <c r="CI29" s="76"/>
      <c r="CJ29" s="77" t="s">
        <v>172</v>
      </c>
      <c r="CK29" s="78"/>
      <c r="CL29" s="78"/>
      <c r="CM29" s="78"/>
      <c r="CN29" s="78"/>
      <c r="CO29" s="78"/>
      <c r="CP29" s="78"/>
      <c r="CQ29" s="78"/>
      <c r="CR29" s="79"/>
      <c r="CS29" s="80">
        <v>262697.31</v>
      </c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2"/>
      <c r="DG29" s="66" t="s">
        <v>477</v>
      </c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8"/>
      <c r="DT29" s="66" t="s">
        <v>476</v>
      </c>
      <c r="DU29" s="67"/>
      <c r="DV29" s="67"/>
      <c r="DW29" s="67"/>
      <c r="DX29" s="67"/>
      <c r="DY29" s="67"/>
      <c r="DZ29" s="67"/>
      <c r="EA29" s="67"/>
      <c r="EB29" s="67"/>
      <c r="EC29" s="67"/>
      <c r="ED29" s="68"/>
      <c r="EE29" s="98" t="s">
        <v>77</v>
      </c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71" t="s">
        <v>64</v>
      </c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3"/>
    </row>
    <row r="30" spans="1:160" ht="104.25" customHeight="1">
      <c r="A30" s="66" t="s">
        <v>147</v>
      </c>
      <c r="B30" s="67"/>
      <c r="C30" s="67"/>
      <c r="D30" s="67"/>
      <c r="E30" s="67"/>
      <c r="F30" s="67"/>
      <c r="G30" s="67"/>
      <c r="H30" s="68"/>
      <c r="I30" s="66" t="s">
        <v>404</v>
      </c>
      <c r="J30" s="67"/>
      <c r="K30" s="67"/>
      <c r="L30" s="67"/>
      <c r="M30" s="67"/>
      <c r="N30" s="67"/>
      <c r="O30" s="67"/>
      <c r="P30" s="67"/>
      <c r="Q30" s="68"/>
      <c r="R30" s="66" t="s">
        <v>404</v>
      </c>
      <c r="S30" s="67"/>
      <c r="T30" s="67"/>
      <c r="U30" s="67"/>
      <c r="V30" s="67"/>
      <c r="W30" s="67"/>
      <c r="X30" s="67"/>
      <c r="Y30" s="67"/>
      <c r="Z30" s="68"/>
      <c r="AA30" s="194" t="s">
        <v>204</v>
      </c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6"/>
      <c r="AM30" s="77" t="s">
        <v>74</v>
      </c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9"/>
      <c r="BB30" s="83" t="s">
        <v>403</v>
      </c>
      <c r="BC30" s="84"/>
      <c r="BD30" s="84"/>
      <c r="BE30" s="84"/>
      <c r="BF30" s="84"/>
      <c r="BG30" s="84"/>
      <c r="BH30" s="85"/>
      <c r="BI30" s="71" t="s">
        <v>86</v>
      </c>
      <c r="BJ30" s="72"/>
      <c r="BK30" s="72"/>
      <c r="BL30" s="72"/>
      <c r="BM30" s="72"/>
      <c r="BN30" s="72"/>
      <c r="BO30" s="72"/>
      <c r="BP30" s="72"/>
      <c r="BQ30" s="73"/>
      <c r="BR30" s="71">
        <v>897</v>
      </c>
      <c r="BS30" s="72"/>
      <c r="BT30" s="72"/>
      <c r="BU30" s="72"/>
      <c r="BV30" s="72"/>
      <c r="BW30" s="72"/>
      <c r="BX30" s="72"/>
      <c r="BY30" s="72"/>
      <c r="BZ30" s="72"/>
      <c r="CA30" s="72"/>
      <c r="CB30" s="73"/>
      <c r="CC30" s="74" t="s">
        <v>46</v>
      </c>
      <c r="CD30" s="75"/>
      <c r="CE30" s="75"/>
      <c r="CF30" s="75"/>
      <c r="CG30" s="75"/>
      <c r="CH30" s="75"/>
      <c r="CI30" s="76"/>
      <c r="CJ30" s="77" t="s">
        <v>172</v>
      </c>
      <c r="CK30" s="78"/>
      <c r="CL30" s="78"/>
      <c r="CM30" s="78"/>
      <c r="CN30" s="78"/>
      <c r="CO30" s="78"/>
      <c r="CP30" s="78"/>
      <c r="CQ30" s="78"/>
      <c r="CR30" s="79"/>
      <c r="CS30" s="106">
        <v>151292.18</v>
      </c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8"/>
      <c r="DG30" s="66" t="s">
        <v>477</v>
      </c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8"/>
      <c r="DT30" s="66" t="s">
        <v>475</v>
      </c>
      <c r="DU30" s="67"/>
      <c r="DV30" s="67"/>
      <c r="DW30" s="67"/>
      <c r="DX30" s="67"/>
      <c r="DY30" s="67"/>
      <c r="DZ30" s="67"/>
      <c r="EA30" s="67"/>
      <c r="EB30" s="67"/>
      <c r="EC30" s="67"/>
      <c r="ED30" s="68"/>
      <c r="EE30" s="98" t="s">
        <v>77</v>
      </c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71" t="s">
        <v>64</v>
      </c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3"/>
    </row>
    <row r="31" spans="1:160" s="28" customFormat="1" ht="71.25" customHeight="1">
      <c r="A31" s="66" t="s">
        <v>148</v>
      </c>
      <c r="B31" s="67"/>
      <c r="C31" s="67"/>
      <c r="D31" s="67"/>
      <c r="E31" s="67"/>
      <c r="F31" s="67"/>
      <c r="G31" s="67"/>
      <c r="H31" s="68"/>
      <c r="I31" s="66" t="s">
        <v>335</v>
      </c>
      <c r="J31" s="67"/>
      <c r="K31" s="67"/>
      <c r="L31" s="67"/>
      <c r="M31" s="67"/>
      <c r="N31" s="67"/>
      <c r="O31" s="67"/>
      <c r="P31" s="67"/>
      <c r="Q31" s="68"/>
      <c r="R31" s="66" t="s">
        <v>336</v>
      </c>
      <c r="S31" s="67"/>
      <c r="T31" s="67"/>
      <c r="U31" s="67"/>
      <c r="V31" s="67"/>
      <c r="W31" s="67"/>
      <c r="X31" s="67"/>
      <c r="Y31" s="67"/>
      <c r="Z31" s="68"/>
      <c r="AA31" s="71" t="s">
        <v>337</v>
      </c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3"/>
      <c r="AM31" s="71" t="s">
        <v>85</v>
      </c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3"/>
      <c r="BB31" s="66" t="s">
        <v>75</v>
      </c>
      <c r="BC31" s="67"/>
      <c r="BD31" s="67"/>
      <c r="BE31" s="67"/>
      <c r="BF31" s="67"/>
      <c r="BG31" s="67"/>
      <c r="BH31" s="68"/>
      <c r="BI31" s="71" t="s">
        <v>75</v>
      </c>
      <c r="BJ31" s="72"/>
      <c r="BK31" s="72"/>
      <c r="BL31" s="72"/>
      <c r="BM31" s="72"/>
      <c r="BN31" s="72"/>
      <c r="BO31" s="72"/>
      <c r="BP31" s="72"/>
      <c r="BQ31" s="73"/>
      <c r="BR31" s="71" t="s">
        <v>75</v>
      </c>
      <c r="BS31" s="72"/>
      <c r="BT31" s="72"/>
      <c r="BU31" s="72"/>
      <c r="BV31" s="72"/>
      <c r="BW31" s="72"/>
      <c r="BX31" s="72"/>
      <c r="BY31" s="72"/>
      <c r="BZ31" s="72"/>
      <c r="CA31" s="72"/>
      <c r="CB31" s="73"/>
      <c r="CC31" s="191" t="s">
        <v>46</v>
      </c>
      <c r="CD31" s="192"/>
      <c r="CE31" s="192"/>
      <c r="CF31" s="192"/>
      <c r="CG31" s="192"/>
      <c r="CH31" s="192"/>
      <c r="CI31" s="193"/>
      <c r="CJ31" s="71" t="s">
        <v>47</v>
      </c>
      <c r="CK31" s="72"/>
      <c r="CL31" s="72"/>
      <c r="CM31" s="72"/>
      <c r="CN31" s="72"/>
      <c r="CO31" s="72"/>
      <c r="CP31" s="72"/>
      <c r="CQ31" s="72"/>
      <c r="CR31" s="73"/>
      <c r="CS31" s="89">
        <v>5091631.75</v>
      </c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1"/>
      <c r="DG31" s="66" t="s">
        <v>202</v>
      </c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8"/>
      <c r="DT31" s="66" t="s">
        <v>251</v>
      </c>
      <c r="DU31" s="67"/>
      <c r="DV31" s="67"/>
      <c r="DW31" s="67"/>
      <c r="DX31" s="67"/>
      <c r="DY31" s="67"/>
      <c r="DZ31" s="67"/>
      <c r="EA31" s="67"/>
      <c r="EB31" s="67"/>
      <c r="EC31" s="67"/>
      <c r="ED31" s="68"/>
      <c r="EE31" s="71" t="s">
        <v>378</v>
      </c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3"/>
      <c r="EQ31" s="71" t="s">
        <v>64</v>
      </c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3"/>
    </row>
    <row r="32" spans="1:160" ht="66" customHeight="1">
      <c r="A32" s="83" t="s">
        <v>149</v>
      </c>
      <c r="B32" s="84"/>
      <c r="C32" s="84"/>
      <c r="D32" s="84"/>
      <c r="E32" s="84"/>
      <c r="F32" s="84"/>
      <c r="G32" s="84"/>
      <c r="H32" s="30"/>
      <c r="I32" s="83" t="s">
        <v>197</v>
      </c>
      <c r="J32" s="84"/>
      <c r="K32" s="84"/>
      <c r="L32" s="84"/>
      <c r="M32" s="84"/>
      <c r="N32" s="84"/>
      <c r="O32" s="84"/>
      <c r="P32" s="84"/>
      <c r="Q32" s="85"/>
      <c r="R32" s="83" t="s">
        <v>197</v>
      </c>
      <c r="S32" s="84"/>
      <c r="T32" s="84"/>
      <c r="U32" s="84"/>
      <c r="V32" s="84"/>
      <c r="W32" s="84"/>
      <c r="X32" s="84"/>
      <c r="Y32" s="84"/>
      <c r="Z32" s="85"/>
      <c r="AA32" s="92" t="s">
        <v>212</v>
      </c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4"/>
      <c r="AM32" s="77" t="s">
        <v>74</v>
      </c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9"/>
      <c r="BB32" s="29"/>
      <c r="BC32" s="84" t="s">
        <v>68</v>
      </c>
      <c r="BD32" s="84"/>
      <c r="BE32" s="84"/>
      <c r="BF32" s="84"/>
      <c r="BG32" s="84"/>
      <c r="BH32" s="85"/>
      <c r="BI32" s="77" t="s">
        <v>69</v>
      </c>
      <c r="BJ32" s="78"/>
      <c r="BK32" s="78"/>
      <c r="BL32" s="78"/>
      <c r="BM32" s="78"/>
      <c r="BN32" s="78"/>
      <c r="BO32" s="78"/>
      <c r="BP32" s="31"/>
      <c r="BQ32" s="32"/>
      <c r="BR32" s="77">
        <v>11</v>
      </c>
      <c r="BS32" s="78"/>
      <c r="BT32" s="78"/>
      <c r="BU32" s="78"/>
      <c r="BV32" s="78"/>
      <c r="BW32" s="78"/>
      <c r="BX32" s="78"/>
      <c r="BY32" s="78"/>
      <c r="BZ32" s="78"/>
      <c r="CA32" s="78"/>
      <c r="CB32" s="79"/>
      <c r="CC32" s="74" t="s">
        <v>46</v>
      </c>
      <c r="CD32" s="75"/>
      <c r="CE32" s="75"/>
      <c r="CF32" s="75"/>
      <c r="CG32" s="75"/>
      <c r="CH32" s="75"/>
      <c r="CI32" s="76"/>
      <c r="CJ32" s="77" t="s">
        <v>172</v>
      </c>
      <c r="CK32" s="78"/>
      <c r="CL32" s="78"/>
      <c r="CM32" s="78"/>
      <c r="CN32" s="78"/>
      <c r="CO32" s="78"/>
      <c r="CP32" s="78"/>
      <c r="CQ32" s="78"/>
      <c r="CR32" s="79"/>
      <c r="CS32" s="80">
        <v>176000.4</v>
      </c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2"/>
      <c r="DG32" s="83" t="s">
        <v>213</v>
      </c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5"/>
      <c r="DT32" s="83" t="s">
        <v>214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5"/>
      <c r="EE32" s="77" t="s">
        <v>378</v>
      </c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9"/>
      <c r="EQ32" s="71" t="s">
        <v>64</v>
      </c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56"/>
    </row>
    <row r="33" spans="1:160" ht="105.75" customHeight="1">
      <c r="A33" s="66" t="s">
        <v>150</v>
      </c>
      <c r="B33" s="67"/>
      <c r="C33" s="67"/>
      <c r="D33" s="67"/>
      <c r="E33" s="67"/>
      <c r="F33" s="67"/>
      <c r="G33" s="67"/>
      <c r="H33" s="68"/>
      <c r="I33" s="66" t="s">
        <v>485</v>
      </c>
      <c r="J33" s="67"/>
      <c r="K33" s="67"/>
      <c r="L33" s="67"/>
      <c r="M33" s="67"/>
      <c r="N33" s="67"/>
      <c r="O33" s="67"/>
      <c r="P33" s="67"/>
      <c r="Q33" s="68"/>
      <c r="R33" s="66" t="s">
        <v>485</v>
      </c>
      <c r="S33" s="67"/>
      <c r="T33" s="67"/>
      <c r="U33" s="67"/>
      <c r="V33" s="67"/>
      <c r="W33" s="67"/>
      <c r="X33" s="67"/>
      <c r="Y33" s="67"/>
      <c r="Z33" s="68"/>
      <c r="AA33" s="92" t="s">
        <v>207</v>
      </c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4"/>
      <c r="AM33" s="77" t="s">
        <v>74</v>
      </c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9"/>
      <c r="BB33" s="83" t="s">
        <v>75</v>
      </c>
      <c r="BC33" s="84"/>
      <c r="BD33" s="84"/>
      <c r="BE33" s="84"/>
      <c r="BF33" s="84"/>
      <c r="BG33" s="84"/>
      <c r="BH33" s="85"/>
      <c r="BI33" s="71" t="s">
        <v>75</v>
      </c>
      <c r="BJ33" s="72"/>
      <c r="BK33" s="72"/>
      <c r="BL33" s="72"/>
      <c r="BM33" s="72"/>
      <c r="BN33" s="72"/>
      <c r="BO33" s="72"/>
      <c r="BP33" s="72"/>
      <c r="BQ33" s="73"/>
      <c r="BR33" s="71" t="s">
        <v>75</v>
      </c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74" t="s">
        <v>46</v>
      </c>
      <c r="CD33" s="75"/>
      <c r="CE33" s="75"/>
      <c r="CF33" s="75"/>
      <c r="CG33" s="75"/>
      <c r="CH33" s="75"/>
      <c r="CI33" s="76"/>
      <c r="CJ33" s="77" t="s">
        <v>172</v>
      </c>
      <c r="CK33" s="78"/>
      <c r="CL33" s="78"/>
      <c r="CM33" s="78"/>
      <c r="CN33" s="78"/>
      <c r="CO33" s="78"/>
      <c r="CP33" s="78"/>
      <c r="CQ33" s="78"/>
      <c r="CR33" s="79"/>
      <c r="CS33" s="80">
        <v>2466271.24</v>
      </c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2"/>
      <c r="DG33" s="83" t="s">
        <v>401</v>
      </c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5"/>
      <c r="DT33" s="66" t="s">
        <v>405</v>
      </c>
      <c r="DU33" s="67"/>
      <c r="DV33" s="67"/>
      <c r="DW33" s="67"/>
      <c r="DX33" s="67"/>
      <c r="DY33" s="67"/>
      <c r="DZ33" s="67"/>
      <c r="EA33" s="67"/>
      <c r="EB33" s="67"/>
      <c r="EC33" s="67"/>
      <c r="ED33" s="68"/>
      <c r="EE33" s="98" t="s">
        <v>77</v>
      </c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71" t="s">
        <v>64</v>
      </c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3"/>
    </row>
    <row r="34" spans="1:160" ht="186.75" customHeight="1">
      <c r="A34" s="66" t="s">
        <v>152</v>
      </c>
      <c r="B34" s="67"/>
      <c r="C34" s="67"/>
      <c r="D34" s="67"/>
      <c r="E34" s="67"/>
      <c r="F34" s="67"/>
      <c r="G34" s="67"/>
      <c r="H34" s="68"/>
      <c r="I34" s="66" t="s">
        <v>167</v>
      </c>
      <c r="J34" s="67"/>
      <c r="K34" s="67"/>
      <c r="L34" s="67"/>
      <c r="M34" s="67"/>
      <c r="N34" s="67"/>
      <c r="O34" s="67"/>
      <c r="P34" s="67"/>
      <c r="Q34" s="68"/>
      <c r="R34" s="66" t="s">
        <v>167</v>
      </c>
      <c r="S34" s="67"/>
      <c r="T34" s="67"/>
      <c r="U34" s="67"/>
      <c r="V34" s="67"/>
      <c r="W34" s="67"/>
      <c r="X34" s="67"/>
      <c r="Y34" s="67"/>
      <c r="Z34" s="68"/>
      <c r="AA34" s="92" t="s">
        <v>209</v>
      </c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4"/>
      <c r="AM34" s="77" t="s">
        <v>210</v>
      </c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9"/>
      <c r="BB34" s="83" t="s">
        <v>59</v>
      </c>
      <c r="BC34" s="84"/>
      <c r="BD34" s="84"/>
      <c r="BE34" s="84"/>
      <c r="BF34" s="84"/>
      <c r="BG34" s="84"/>
      <c r="BH34" s="85"/>
      <c r="BI34" s="71" t="s">
        <v>60</v>
      </c>
      <c r="BJ34" s="72"/>
      <c r="BK34" s="72"/>
      <c r="BL34" s="72"/>
      <c r="BM34" s="72"/>
      <c r="BN34" s="72"/>
      <c r="BO34" s="72"/>
      <c r="BP34" s="72"/>
      <c r="BQ34" s="73"/>
      <c r="BR34" s="71">
        <v>2</v>
      </c>
      <c r="BS34" s="72"/>
      <c r="BT34" s="72"/>
      <c r="BU34" s="72"/>
      <c r="BV34" s="72"/>
      <c r="BW34" s="72"/>
      <c r="BX34" s="72"/>
      <c r="BY34" s="72"/>
      <c r="BZ34" s="72"/>
      <c r="CA34" s="72"/>
      <c r="CB34" s="73"/>
      <c r="CC34" s="74" t="s">
        <v>46</v>
      </c>
      <c r="CD34" s="75"/>
      <c r="CE34" s="75"/>
      <c r="CF34" s="75"/>
      <c r="CG34" s="75"/>
      <c r="CH34" s="75"/>
      <c r="CI34" s="76"/>
      <c r="CJ34" s="77" t="s">
        <v>172</v>
      </c>
      <c r="CK34" s="78"/>
      <c r="CL34" s="78"/>
      <c r="CM34" s="78"/>
      <c r="CN34" s="78"/>
      <c r="CO34" s="78"/>
      <c r="CP34" s="78"/>
      <c r="CQ34" s="78"/>
      <c r="CR34" s="79"/>
      <c r="CS34" s="80">
        <v>300000</v>
      </c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2"/>
      <c r="DG34" s="83" t="s">
        <v>401</v>
      </c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5"/>
      <c r="DT34" s="66" t="s">
        <v>406</v>
      </c>
      <c r="DU34" s="67"/>
      <c r="DV34" s="67"/>
      <c r="DW34" s="67"/>
      <c r="DX34" s="67"/>
      <c r="DY34" s="67"/>
      <c r="DZ34" s="67"/>
      <c r="EA34" s="67"/>
      <c r="EB34" s="67"/>
      <c r="EC34" s="67"/>
      <c r="ED34" s="68"/>
      <c r="EE34" s="98" t="s">
        <v>144</v>
      </c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71" t="s">
        <v>145</v>
      </c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3"/>
    </row>
    <row r="35" spans="1:160" ht="186.75" customHeight="1">
      <c r="A35" s="66" t="s">
        <v>153</v>
      </c>
      <c r="B35" s="67"/>
      <c r="C35" s="67"/>
      <c r="D35" s="67"/>
      <c r="E35" s="67"/>
      <c r="F35" s="67"/>
      <c r="G35" s="67"/>
      <c r="H35" s="68"/>
      <c r="I35" s="66" t="s">
        <v>482</v>
      </c>
      <c r="J35" s="67"/>
      <c r="K35" s="67"/>
      <c r="L35" s="67"/>
      <c r="M35" s="67"/>
      <c r="N35" s="67"/>
      <c r="O35" s="67"/>
      <c r="P35" s="67"/>
      <c r="Q35" s="68"/>
      <c r="R35" s="66" t="s">
        <v>483</v>
      </c>
      <c r="S35" s="67"/>
      <c r="T35" s="67"/>
      <c r="U35" s="67"/>
      <c r="V35" s="67"/>
      <c r="W35" s="67"/>
      <c r="X35" s="67"/>
      <c r="Y35" s="67"/>
      <c r="Z35" s="68"/>
      <c r="AA35" s="92" t="s">
        <v>484</v>
      </c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4"/>
      <c r="AM35" s="77" t="s">
        <v>74</v>
      </c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9"/>
      <c r="BB35" s="83" t="s">
        <v>59</v>
      </c>
      <c r="BC35" s="84"/>
      <c r="BD35" s="84"/>
      <c r="BE35" s="84"/>
      <c r="BF35" s="84"/>
      <c r="BG35" s="84"/>
      <c r="BH35" s="85"/>
      <c r="BI35" s="71" t="s">
        <v>60</v>
      </c>
      <c r="BJ35" s="72"/>
      <c r="BK35" s="72"/>
      <c r="BL35" s="72"/>
      <c r="BM35" s="72"/>
      <c r="BN35" s="72"/>
      <c r="BO35" s="72"/>
      <c r="BP35" s="72"/>
      <c r="BQ35" s="73"/>
      <c r="BR35" s="71">
        <v>1</v>
      </c>
      <c r="BS35" s="72"/>
      <c r="BT35" s="72"/>
      <c r="BU35" s="72"/>
      <c r="BV35" s="72"/>
      <c r="BW35" s="72"/>
      <c r="BX35" s="72"/>
      <c r="BY35" s="72"/>
      <c r="BZ35" s="72"/>
      <c r="CA35" s="72"/>
      <c r="CB35" s="73"/>
      <c r="CC35" s="74" t="s">
        <v>46</v>
      </c>
      <c r="CD35" s="75"/>
      <c r="CE35" s="75"/>
      <c r="CF35" s="75"/>
      <c r="CG35" s="75"/>
      <c r="CH35" s="75"/>
      <c r="CI35" s="76"/>
      <c r="CJ35" s="77" t="s">
        <v>172</v>
      </c>
      <c r="CK35" s="78"/>
      <c r="CL35" s="78"/>
      <c r="CM35" s="78"/>
      <c r="CN35" s="78"/>
      <c r="CO35" s="78"/>
      <c r="CP35" s="78"/>
      <c r="CQ35" s="78"/>
      <c r="CR35" s="79"/>
      <c r="CS35" s="80">
        <v>1150000</v>
      </c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2"/>
      <c r="DG35" s="83" t="s">
        <v>401</v>
      </c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5"/>
      <c r="DT35" s="66" t="s">
        <v>231</v>
      </c>
      <c r="DU35" s="67"/>
      <c r="DV35" s="67"/>
      <c r="DW35" s="67"/>
      <c r="DX35" s="67"/>
      <c r="DY35" s="67"/>
      <c r="DZ35" s="67"/>
      <c r="EA35" s="67"/>
      <c r="EB35" s="67"/>
      <c r="EC35" s="67"/>
      <c r="ED35" s="68"/>
      <c r="EE35" s="98" t="s">
        <v>77</v>
      </c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71" t="s">
        <v>64</v>
      </c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3"/>
    </row>
    <row r="36" spans="1:160" ht="79.5" customHeight="1">
      <c r="A36" s="66" t="s">
        <v>154</v>
      </c>
      <c r="B36" s="67"/>
      <c r="C36" s="67"/>
      <c r="D36" s="67"/>
      <c r="E36" s="67"/>
      <c r="F36" s="67"/>
      <c r="G36" s="67"/>
      <c r="H36" s="68"/>
      <c r="I36" s="66" t="s">
        <v>126</v>
      </c>
      <c r="J36" s="67"/>
      <c r="K36" s="67"/>
      <c r="L36" s="67"/>
      <c r="M36" s="67"/>
      <c r="N36" s="67"/>
      <c r="O36" s="67"/>
      <c r="P36" s="67"/>
      <c r="Q36" s="68"/>
      <c r="R36" s="66" t="s">
        <v>126</v>
      </c>
      <c r="S36" s="67"/>
      <c r="T36" s="67"/>
      <c r="U36" s="67"/>
      <c r="V36" s="67"/>
      <c r="W36" s="67"/>
      <c r="X36" s="67"/>
      <c r="Y36" s="67"/>
      <c r="Z36" s="68"/>
      <c r="AA36" s="92" t="s">
        <v>127</v>
      </c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4"/>
      <c r="AM36" s="77" t="s">
        <v>74</v>
      </c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9"/>
      <c r="BB36" s="83" t="s">
        <v>75</v>
      </c>
      <c r="BC36" s="84"/>
      <c r="BD36" s="84"/>
      <c r="BE36" s="84"/>
      <c r="BF36" s="84"/>
      <c r="BG36" s="84"/>
      <c r="BH36" s="85"/>
      <c r="BI36" s="71" t="s">
        <v>75</v>
      </c>
      <c r="BJ36" s="72"/>
      <c r="BK36" s="72"/>
      <c r="BL36" s="72"/>
      <c r="BM36" s="72"/>
      <c r="BN36" s="72"/>
      <c r="BO36" s="72"/>
      <c r="BP36" s="72"/>
      <c r="BQ36" s="73"/>
      <c r="BR36" s="71" t="s">
        <v>75</v>
      </c>
      <c r="BS36" s="72"/>
      <c r="BT36" s="72"/>
      <c r="BU36" s="72"/>
      <c r="BV36" s="72"/>
      <c r="BW36" s="72"/>
      <c r="BX36" s="72"/>
      <c r="BY36" s="72"/>
      <c r="BZ36" s="72"/>
      <c r="CA36" s="72"/>
      <c r="CB36" s="73"/>
      <c r="CC36" s="74" t="s">
        <v>46</v>
      </c>
      <c r="CD36" s="75"/>
      <c r="CE36" s="75"/>
      <c r="CF36" s="75"/>
      <c r="CG36" s="75"/>
      <c r="CH36" s="75"/>
      <c r="CI36" s="76"/>
      <c r="CJ36" s="77" t="s">
        <v>172</v>
      </c>
      <c r="CK36" s="78"/>
      <c r="CL36" s="78"/>
      <c r="CM36" s="78"/>
      <c r="CN36" s="78"/>
      <c r="CO36" s="78"/>
      <c r="CP36" s="78"/>
      <c r="CQ36" s="78"/>
      <c r="CR36" s="79"/>
      <c r="CS36" s="106">
        <v>3525040.89</v>
      </c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8"/>
      <c r="DG36" s="83" t="s">
        <v>401</v>
      </c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5"/>
      <c r="DT36" s="66" t="s">
        <v>407</v>
      </c>
      <c r="DU36" s="67"/>
      <c r="DV36" s="67"/>
      <c r="DW36" s="67"/>
      <c r="DX36" s="67"/>
      <c r="DY36" s="67"/>
      <c r="DZ36" s="67"/>
      <c r="EA36" s="67"/>
      <c r="EB36" s="67"/>
      <c r="EC36" s="67"/>
      <c r="ED36" s="68"/>
      <c r="EE36" s="98" t="s">
        <v>77</v>
      </c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71" t="s">
        <v>64</v>
      </c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3"/>
    </row>
    <row r="37" spans="1:160" s="33" customFormat="1" ht="128.25" customHeight="1">
      <c r="A37" s="66" t="s">
        <v>155</v>
      </c>
      <c r="B37" s="67"/>
      <c r="C37" s="67"/>
      <c r="D37" s="67"/>
      <c r="E37" s="67"/>
      <c r="F37" s="67"/>
      <c r="G37" s="67"/>
      <c r="H37" s="68"/>
      <c r="I37" s="66" t="s">
        <v>105</v>
      </c>
      <c r="J37" s="67" t="s">
        <v>301</v>
      </c>
      <c r="K37" s="67" t="s">
        <v>301</v>
      </c>
      <c r="L37" s="67" t="s">
        <v>301</v>
      </c>
      <c r="M37" s="67" t="s">
        <v>301</v>
      </c>
      <c r="N37" s="67" t="s">
        <v>301</v>
      </c>
      <c r="O37" s="67" t="s">
        <v>301</v>
      </c>
      <c r="P37" s="67" t="s">
        <v>301</v>
      </c>
      <c r="Q37" s="68" t="s">
        <v>301</v>
      </c>
      <c r="R37" s="66" t="s">
        <v>106</v>
      </c>
      <c r="S37" s="67" t="s">
        <v>302</v>
      </c>
      <c r="T37" s="67" t="s">
        <v>302</v>
      </c>
      <c r="U37" s="67" t="s">
        <v>302</v>
      </c>
      <c r="V37" s="67" t="s">
        <v>302</v>
      </c>
      <c r="W37" s="67" t="s">
        <v>302</v>
      </c>
      <c r="X37" s="67" t="s">
        <v>302</v>
      </c>
      <c r="Y37" s="67" t="s">
        <v>302</v>
      </c>
      <c r="Z37" s="68" t="s">
        <v>302</v>
      </c>
      <c r="AA37" s="92" t="s">
        <v>488</v>
      </c>
      <c r="AB37" s="93" t="s">
        <v>303</v>
      </c>
      <c r="AC37" s="93" t="s">
        <v>303</v>
      </c>
      <c r="AD37" s="93" t="s">
        <v>303</v>
      </c>
      <c r="AE37" s="93" t="s">
        <v>303</v>
      </c>
      <c r="AF37" s="93" t="s">
        <v>303</v>
      </c>
      <c r="AG37" s="93" t="s">
        <v>303</v>
      </c>
      <c r="AH37" s="93" t="s">
        <v>303</v>
      </c>
      <c r="AI37" s="93" t="s">
        <v>303</v>
      </c>
      <c r="AJ37" s="93" t="s">
        <v>303</v>
      </c>
      <c r="AK37" s="93" t="s">
        <v>303</v>
      </c>
      <c r="AL37" s="94" t="s">
        <v>303</v>
      </c>
      <c r="AM37" s="77" t="s">
        <v>100</v>
      </c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9"/>
      <c r="BB37" s="83" t="s">
        <v>415</v>
      </c>
      <c r="BC37" s="84">
        <v>796</v>
      </c>
      <c r="BD37" s="84">
        <v>796</v>
      </c>
      <c r="BE37" s="84">
        <v>796</v>
      </c>
      <c r="BF37" s="84">
        <v>796</v>
      </c>
      <c r="BG37" s="84">
        <v>796</v>
      </c>
      <c r="BH37" s="85">
        <v>796</v>
      </c>
      <c r="BI37" s="77" t="s">
        <v>69</v>
      </c>
      <c r="BJ37" s="78"/>
      <c r="BK37" s="78"/>
      <c r="BL37" s="78"/>
      <c r="BM37" s="78"/>
      <c r="BN37" s="78"/>
      <c r="BO37" s="78"/>
      <c r="BP37" s="78"/>
      <c r="BQ37" s="79"/>
      <c r="BR37" s="77">
        <v>1</v>
      </c>
      <c r="BS37" s="78"/>
      <c r="BT37" s="78"/>
      <c r="BU37" s="78"/>
      <c r="BV37" s="78"/>
      <c r="BW37" s="78"/>
      <c r="BX37" s="78"/>
      <c r="BY37" s="78"/>
      <c r="BZ37" s="78"/>
      <c r="CA37" s="78"/>
      <c r="CB37" s="79"/>
      <c r="CC37" s="74" t="s">
        <v>46</v>
      </c>
      <c r="CD37" s="75"/>
      <c r="CE37" s="75"/>
      <c r="CF37" s="75"/>
      <c r="CG37" s="75"/>
      <c r="CH37" s="75"/>
      <c r="CI37" s="76"/>
      <c r="CJ37" s="77" t="s">
        <v>172</v>
      </c>
      <c r="CK37" s="78"/>
      <c r="CL37" s="78"/>
      <c r="CM37" s="78"/>
      <c r="CN37" s="78"/>
      <c r="CO37" s="78"/>
      <c r="CP37" s="78"/>
      <c r="CQ37" s="78"/>
      <c r="CR37" s="79"/>
      <c r="CS37" s="80">
        <v>2898109</v>
      </c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2"/>
      <c r="DG37" s="83" t="s">
        <v>225</v>
      </c>
      <c r="DH37" s="84" t="s">
        <v>305</v>
      </c>
      <c r="DI37" s="84" t="s">
        <v>305</v>
      </c>
      <c r="DJ37" s="84" t="s">
        <v>305</v>
      </c>
      <c r="DK37" s="84" t="s">
        <v>305</v>
      </c>
      <c r="DL37" s="84" t="s">
        <v>305</v>
      </c>
      <c r="DM37" s="84" t="s">
        <v>305</v>
      </c>
      <c r="DN37" s="84" t="s">
        <v>305</v>
      </c>
      <c r="DO37" s="84" t="s">
        <v>305</v>
      </c>
      <c r="DP37" s="84" t="s">
        <v>305</v>
      </c>
      <c r="DQ37" s="84" t="s">
        <v>305</v>
      </c>
      <c r="DR37" s="84" t="s">
        <v>305</v>
      </c>
      <c r="DS37" s="85" t="s">
        <v>305</v>
      </c>
      <c r="DT37" s="83" t="s">
        <v>305</v>
      </c>
      <c r="DU37" s="84" t="s">
        <v>299</v>
      </c>
      <c r="DV37" s="84" t="s">
        <v>299</v>
      </c>
      <c r="DW37" s="84" t="s">
        <v>299</v>
      </c>
      <c r="DX37" s="84" t="s">
        <v>299</v>
      </c>
      <c r="DY37" s="84" t="s">
        <v>299</v>
      </c>
      <c r="DZ37" s="84" t="s">
        <v>299</v>
      </c>
      <c r="EA37" s="84" t="s">
        <v>299</v>
      </c>
      <c r="EB37" s="84" t="s">
        <v>299</v>
      </c>
      <c r="EC37" s="84" t="s">
        <v>299</v>
      </c>
      <c r="ED37" s="85" t="s">
        <v>299</v>
      </c>
      <c r="EE37" s="77" t="s">
        <v>379</v>
      </c>
      <c r="EF37" s="78" t="s">
        <v>246</v>
      </c>
      <c r="EG37" s="78" t="s">
        <v>246</v>
      </c>
      <c r="EH37" s="78" t="s">
        <v>246</v>
      </c>
      <c r="EI37" s="78" t="s">
        <v>246</v>
      </c>
      <c r="EJ37" s="78" t="s">
        <v>246</v>
      </c>
      <c r="EK37" s="78" t="s">
        <v>246</v>
      </c>
      <c r="EL37" s="78" t="s">
        <v>246</v>
      </c>
      <c r="EM37" s="78" t="s">
        <v>246</v>
      </c>
      <c r="EN37" s="78" t="s">
        <v>246</v>
      </c>
      <c r="EO37" s="78" t="s">
        <v>246</v>
      </c>
      <c r="EP37" s="79" t="s">
        <v>246</v>
      </c>
      <c r="EQ37" s="71" t="s">
        <v>64</v>
      </c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3"/>
    </row>
    <row r="38" spans="1:160" s="33" customFormat="1" ht="114.75" customHeight="1">
      <c r="A38" s="66" t="s">
        <v>158</v>
      </c>
      <c r="B38" s="67"/>
      <c r="C38" s="67"/>
      <c r="D38" s="67"/>
      <c r="E38" s="67"/>
      <c r="F38" s="67"/>
      <c r="G38" s="67"/>
      <c r="H38" s="68"/>
      <c r="I38" s="66" t="s">
        <v>105</v>
      </c>
      <c r="J38" s="67" t="s">
        <v>301</v>
      </c>
      <c r="K38" s="67" t="s">
        <v>301</v>
      </c>
      <c r="L38" s="67" t="s">
        <v>301</v>
      </c>
      <c r="M38" s="67" t="s">
        <v>301</v>
      </c>
      <c r="N38" s="67" t="s">
        <v>301</v>
      </c>
      <c r="O38" s="67" t="s">
        <v>301</v>
      </c>
      <c r="P38" s="67" t="s">
        <v>301</v>
      </c>
      <c r="Q38" s="68" t="s">
        <v>301</v>
      </c>
      <c r="R38" s="66" t="s">
        <v>106</v>
      </c>
      <c r="S38" s="67" t="s">
        <v>302</v>
      </c>
      <c r="T38" s="67" t="s">
        <v>302</v>
      </c>
      <c r="U38" s="67" t="s">
        <v>302</v>
      </c>
      <c r="V38" s="67" t="s">
        <v>302</v>
      </c>
      <c r="W38" s="67" t="s">
        <v>302</v>
      </c>
      <c r="X38" s="67" t="s">
        <v>302</v>
      </c>
      <c r="Y38" s="67" t="s">
        <v>302</v>
      </c>
      <c r="Z38" s="68" t="s">
        <v>302</v>
      </c>
      <c r="AA38" s="92" t="s">
        <v>492</v>
      </c>
      <c r="AB38" s="93" t="s">
        <v>303</v>
      </c>
      <c r="AC38" s="93" t="s">
        <v>303</v>
      </c>
      <c r="AD38" s="93" t="s">
        <v>303</v>
      </c>
      <c r="AE38" s="93" t="s">
        <v>303</v>
      </c>
      <c r="AF38" s="93" t="s">
        <v>303</v>
      </c>
      <c r="AG38" s="93" t="s">
        <v>303</v>
      </c>
      <c r="AH38" s="93" t="s">
        <v>303</v>
      </c>
      <c r="AI38" s="93" t="s">
        <v>303</v>
      </c>
      <c r="AJ38" s="93" t="s">
        <v>303</v>
      </c>
      <c r="AK38" s="93" t="s">
        <v>303</v>
      </c>
      <c r="AL38" s="94" t="s">
        <v>303</v>
      </c>
      <c r="AM38" s="77" t="s">
        <v>100</v>
      </c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9"/>
      <c r="BB38" s="83" t="s">
        <v>415</v>
      </c>
      <c r="BC38" s="84">
        <v>796</v>
      </c>
      <c r="BD38" s="84">
        <v>796</v>
      </c>
      <c r="BE38" s="84">
        <v>796</v>
      </c>
      <c r="BF38" s="84">
        <v>796</v>
      </c>
      <c r="BG38" s="84">
        <v>796</v>
      </c>
      <c r="BH38" s="85">
        <v>796</v>
      </c>
      <c r="BI38" s="77" t="s">
        <v>75</v>
      </c>
      <c r="BJ38" s="78"/>
      <c r="BK38" s="78"/>
      <c r="BL38" s="78"/>
      <c r="BM38" s="78"/>
      <c r="BN38" s="78"/>
      <c r="BO38" s="78"/>
      <c r="BP38" s="78"/>
      <c r="BQ38" s="79"/>
      <c r="BR38" s="77" t="s">
        <v>75</v>
      </c>
      <c r="BS38" s="78"/>
      <c r="BT38" s="78"/>
      <c r="BU38" s="78"/>
      <c r="BV38" s="78"/>
      <c r="BW38" s="78"/>
      <c r="BX38" s="78"/>
      <c r="BY38" s="78"/>
      <c r="BZ38" s="78"/>
      <c r="CA38" s="78"/>
      <c r="CB38" s="79"/>
      <c r="CC38" s="74" t="s">
        <v>46</v>
      </c>
      <c r="CD38" s="75"/>
      <c r="CE38" s="75"/>
      <c r="CF38" s="75"/>
      <c r="CG38" s="75"/>
      <c r="CH38" s="75"/>
      <c r="CI38" s="76"/>
      <c r="CJ38" s="77" t="s">
        <v>172</v>
      </c>
      <c r="CK38" s="78"/>
      <c r="CL38" s="78"/>
      <c r="CM38" s="78"/>
      <c r="CN38" s="78"/>
      <c r="CO38" s="78"/>
      <c r="CP38" s="78"/>
      <c r="CQ38" s="78"/>
      <c r="CR38" s="79"/>
      <c r="CS38" s="80">
        <v>840000</v>
      </c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2"/>
      <c r="DG38" s="83" t="s">
        <v>230</v>
      </c>
      <c r="DH38" s="84" t="s">
        <v>305</v>
      </c>
      <c r="DI38" s="84" t="s">
        <v>305</v>
      </c>
      <c r="DJ38" s="84" t="s">
        <v>305</v>
      </c>
      <c r="DK38" s="84" t="s">
        <v>305</v>
      </c>
      <c r="DL38" s="84" t="s">
        <v>305</v>
      </c>
      <c r="DM38" s="84" t="s">
        <v>305</v>
      </c>
      <c r="DN38" s="84" t="s">
        <v>305</v>
      </c>
      <c r="DO38" s="84" t="s">
        <v>305</v>
      </c>
      <c r="DP38" s="84" t="s">
        <v>305</v>
      </c>
      <c r="DQ38" s="84" t="s">
        <v>305</v>
      </c>
      <c r="DR38" s="84" t="s">
        <v>305</v>
      </c>
      <c r="DS38" s="85" t="s">
        <v>305</v>
      </c>
      <c r="DT38" s="83" t="s">
        <v>412</v>
      </c>
      <c r="DU38" s="84" t="s">
        <v>299</v>
      </c>
      <c r="DV38" s="84" t="s">
        <v>299</v>
      </c>
      <c r="DW38" s="84" t="s">
        <v>299</v>
      </c>
      <c r="DX38" s="84" t="s">
        <v>299</v>
      </c>
      <c r="DY38" s="84" t="s">
        <v>299</v>
      </c>
      <c r="DZ38" s="84" t="s">
        <v>299</v>
      </c>
      <c r="EA38" s="84" t="s">
        <v>299</v>
      </c>
      <c r="EB38" s="84" t="s">
        <v>299</v>
      </c>
      <c r="EC38" s="84" t="s">
        <v>299</v>
      </c>
      <c r="ED38" s="85" t="s">
        <v>299</v>
      </c>
      <c r="EE38" s="77" t="s">
        <v>379</v>
      </c>
      <c r="EF38" s="78" t="s">
        <v>246</v>
      </c>
      <c r="EG38" s="78" t="s">
        <v>246</v>
      </c>
      <c r="EH38" s="78" t="s">
        <v>246</v>
      </c>
      <c r="EI38" s="78" t="s">
        <v>246</v>
      </c>
      <c r="EJ38" s="78" t="s">
        <v>246</v>
      </c>
      <c r="EK38" s="78" t="s">
        <v>246</v>
      </c>
      <c r="EL38" s="78" t="s">
        <v>246</v>
      </c>
      <c r="EM38" s="78" t="s">
        <v>246</v>
      </c>
      <c r="EN38" s="78" t="s">
        <v>246</v>
      </c>
      <c r="EO38" s="78" t="s">
        <v>246</v>
      </c>
      <c r="EP38" s="79" t="s">
        <v>246</v>
      </c>
      <c r="EQ38" s="71" t="s">
        <v>64</v>
      </c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3"/>
    </row>
    <row r="39" spans="1:160" s="33" customFormat="1" ht="144.75" customHeight="1">
      <c r="A39" s="66" t="s">
        <v>55</v>
      </c>
      <c r="B39" s="67"/>
      <c r="C39" s="67"/>
      <c r="D39" s="67"/>
      <c r="E39" s="67"/>
      <c r="F39" s="67"/>
      <c r="G39" s="67"/>
      <c r="H39" s="68"/>
      <c r="I39" s="66" t="s">
        <v>105</v>
      </c>
      <c r="J39" s="67" t="s">
        <v>301</v>
      </c>
      <c r="K39" s="67" t="s">
        <v>301</v>
      </c>
      <c r="L39" s="67" t="s">
        <v>301</v>
      </c>
      <c r="M39" s="67" t="s">
        <v>301</v>
      </c>
      <c r="N39" s="67" t="s">
        <v>301</v>
      </c>
      <c r="O39" s="67" t="s">
        <v>301</v>
      </c>
      <c r="P39" s="67" t="s">
        <v>301</v>
      </c>
      <c r="Q39" s="68" t="s">
        <v>301</v>
      </c>
      <c r="R39" s="66" t="s">
        <v>106</v>
      </c>
      <c r="S39" s="67"/>
      <c r="T39" s="67"/>
      <c r="U39" s="67"/>
      <c r="V39" s="67"/>
      <c r="W39" s="67"/>
      <c r="X39" s="67"/>
      <c r="Y39" s="67"/>
      <c r="Z39" s="68"/>
      <c r="AA39" s="92" t="s">
        <v>494</v>
      </c>
      <c r="AB39" s="93" t="s">
        <v>303</v>
      </c>
      <c r="AC39" s="93" t="s">
        <v>303</v>
      </c>
      <c r="AD39" s="93" t="s">
        <v>303</v>
      </c>
      <c r="AE39" s="93" t="s">
        <v>303</v>
      </c>
      <c r="AF39" s="93" t="s">
        <v>303</v>
      </c>
      <c r="AG39" s="93" t="s">
        <v>303</v>
      </c>
      <c r="AH39" s="93" t="s">
        <v>303</v>
      </c>
      <c r="AI39" s="93" t="s">
        <v>303</v>
      </c>
      <c r="AJ39" s="93" t="s">
        <v>303</v>
      </c>
      <c r="AK39" s="93" t="s">
        <v>303</v>
      </c>
      <c r="AL39" s="94" t="s">
        <v>303</v>
      </c>
      <c r="AM39" s="77" t="s">
        <v>100</v>
      </c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9"/>
      <c r="BB39" s="83" t="s">
        <v>415</v>
      </c>
      <c r="BC39" s="84">
        <v>796</v>
      </c>
      <c r="BD39" s="84">
        <v>796</v>
      </c>
      <c r="BE39" s="84">
        <v>796</v>
      </c>
      <c r="BF39" s="84">
        <v>796</v>
      </c>
      <c r="BG39" s="84">
        <v>796</v>
      </c>
      <c r="BH39" s="85">
        <v>796</v>
      </c>
      <c r="BI39" s="77" t="s">
        <v>75</v>
      </c>
      <c r="BJ39" s="78"/>
      <c r="BK39" s="78"/>
      <c r="BL39" s="78"/>
      <c r="BM39" s="78"/>
      <c r="BN39" s="78"/>
      <c r="BO39" s="78"/>
      <c r="BP39" s="78"/>
      <c r="BQ39" s="79"/>
      <c r="BR39" s="77" t="s">
        <v>75</v>
      </c>
      <c r="BS39" s="78"/>
      <c r="BT39" s="78"/>
      <c r="BU39" s="78"/>
      <c r="BV39" s="78"/>
      <c r="BW39" s="78"/>
      <c r="BX39" s="78"/>
      <c r="BY39" s="78"/>
      <c r="BZ39" s="78"/>
      <c r="CA39" s="78"/>
      <c r="CB39" s="79"/>
      <c r="CC39" s="74" t="s">
        <v>46</v>
      </c>
      <c r="CD39" s="75"/>
      <c r="CE39" s="75"/>
      <c r="CF39" s="75"/>
      <c r="CG39" s="75"/>
      <c r="CH39" s="75"/>
      <c r="CI39" s="76"/>
      <c r="CJ39" s="77" t="s">
        <v>172</v>
      </c>
      <c r="CK39" s="78"/>
      <c r="CL39" s="78"/>
      <c r="CM39" s="78"/>
      <c r="CN39" s="78"/>
      <c r="CO39" s="78"/>
      <c r="CP39" s="78"/>
      <c r="CQ39" s="78"/>
      <c r="CR39" s="79"/>
      <c r="CS39" s="80">
        <v>26981940</v>
      </c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2"/>
      <c r="DG39" s="83" t="s">
        <v>230</v>
      </c>
      <c r="DH39" s="84" t="s">
        <v>305</v>
      </c>
      <c r="DI39" s="84" t="s">
        <v>305</v>
      </c>
      <c r="DJ39" s="84" t="s">
        <v>305</v>
      </c>
      <c r="DK39" s="84" t="s">
        <v>305</v>
      </c>
      <c r="DL39" s="84" t="s">
        <v>305</v>
      </c>
      <c r="DM39" s="84" t="s">
        <v>305</v>
      </c>
      <c r="DN39" s="84" t="s">
        <v>305</v>
      </c>
      <c r="DO39" s="84" t="s">
        <v>305</v>
      </c>
      <c r="DP39" s="84" t="s">
        <v>305</v>
      </c>
      <c r="DQ39" s="84" t="s">
        <v>305</v>
      </c>
      <c r="DR39" s="84" t="s">
        <v>305</v>
      </c>
      <c r="DS39" s="85" t="s">
        <v>305</v>
      </c>
      <c r="DT39" s="66" t="s">
        <v>486</v>
      </c>
      <c r="DU39" s="67" t="s">
        <v>299</v>
      </c>
      <c r="DV39" s="67" t="s">
        <v>299</v>
      </c>
      <c r="DW39" s="67" t="s">
        <v>299</v>
      </c>
      <c r="DX39" s="67" t="s">
        <v>299</v>
      </c>
      <c r="DY39" s="67" t="s">
        <v>299</v>
      </c>
      <c r="DZ39" s="67" t="s">
        <v>299</v>
      </c>
      <c r="EA39" s="67" t="s">
        <v>299</v>
      </c>
      <c r="EB39" s="67" t="s">
        <v>299</v>
      </c>
      <c r="EC39" s="67" t="s">
        <v>299</v>
      </c>
      <c r="ED39" s="68" t="s">
        <v>299</v>
      </c>
      <c r="EE39" s="77" t="s">
        <v>379</v>
      </c>
      <c r="EF39" s="78" t="s">
        <v>246</v>
      </c>
      <c r="EG39" s="78" t="s">
        <v>246</v>
      </c>
      <c r="EH39" s="78" t="s">
        <v>246</v>
      </c>
      <c r="EI39" s="78" t="s">
        <v>246</v>
      </c>
      <c r="EJ39" s="78" t="s">
        <v>246</v>
      </c>
      <c r="EK39" s="78" t="s">
        <v>246</v>
      </c>
      <c r="EL39" s="78" t="s">
        <v>246</v>
      </c>
      <c r="EM39" s="78" t="s">
        <v>246</v>
      </c>
      <c r="EN39" s="78" t="s">
        <v>246</v>
      </c>
      <c r="EO39" s="78" t="s">
        <v>246</v>
      </c>
      <c r="EP39" s="79" t="s">
        <v>246</v>
      </c>
      <c r="EQ39" s="71" t="s">
        <v>64</v>
      </c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3"/>
    </row>
    <row r="40" spans="1:160" ht="105.75" customHeight="1">
      <c r="A40" s="66" t="s">
        <v>130</v>
      </c>
      <c r="B40" s="67"/>
      <c r="C40" s="67"/>
      <c r="D40" s="67"/>
      <c r="E40" s="67"/>
      <c r="F40" s="67"/>
      <c r="G40" s="67"/>
      <c r="H40" s="68"/>
      <c r="I40" s="66" t="s">
        <v>137</v>
      </c>
      <c r="J40" s="67"/>
      <c r="K40" s="67"/>
      <c r="L40" s="67"/>
      <c r="M40" s="67"/>
      <c r="N40" s="67"/>
      <c r="O40" s="67"/>
      <c r="P40" s="67"/>
      <c r="Q40" s="68"/>
      <c r="R40" s="66" t="s">
        <v>163</v>
      </c>
      <c r="S40" s="67"/>
      <c r="T40" s="67"/>
      <c r="U40" s="67"/>
      <c r="V40" s="67"/>
      <c r="W40" s="67"/>
      <c r="X40" s="67"/>
      <c r="Y40" s="67"/>
      <c r="Z40" s="68"/>
      <c r="AA40" s="92" t="s">
        <v>206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4"/>
      <c r="AM40" s="77" t="s">
        <v>74</v>
      </c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9"/>
      <c r="BB40" s="83" t="s">
        <v>75</v>
      </c>
      <c r="BC40" s="84"/>
      <c r="BD40" s="84"/>
      <c r="BE40" s="84"/>
      <c r="BF40" s="84"/>
      <c r="BG40" s="84"/>
      <c r="BH40" s="85"/>
      <c r="BI40" s="71" t="s">
        <v>75</v>
      </c>
      <c r="BJ40" s="72"/>
      <c r="BK40" s="72"/>
      <c r="BL40" s="72"/>
      <c r="BM40" s="72"/>
      <c r="BN40" s="72"/>
      <c r="BO40" s="72"/>
      <c r="BP40" s="72"/>
      <c r="BQ40" s="73"/>
      <c r="BR40" s="71" t="s">
        <v>75</v>
      </c>
      <c r="BS40" s="72"/>
      <c r="BT40" s="72"/>
      <c r="BU40" s="72"/>
      <c r="BV40" s="72"/>
      <c r="BW40" s="72"/>
      <c r="BX40" s="72"/>
      <c r="BY40" s="72"/>
      <c r="BZ40" s="72"/>
      <c r="CA40" s="72"/>
      <c r="CB40" s="73"/>
      <c r="CC40" s="74" t="s">
        <v>46</v>
      </c>
      <c r="CD40" s="75"/>
      <c r="CE40" s="75"/>
      <c r="CF40" s="75"/>
      <c r="CG40" s="75"/>
      <c r="CH40" s="75"/>
      <c r="CI40" s="76"/>
      <c r="CJ40" s="77" t="s">
        <v>172</v>
      </c>
      <c r="CK40" s="78"/>
      <c r="CL40" s="78"/>
      <c r="CM40" s="78"/>
      <c r="CN40" s="78"/>
      <c r="CO40" s="78"/>
      <c r="CP40" s="78"/>
      <c r="CQ40" s="78"/>
      <c r="CR40" s="79"/>
      <c r="CS40" s="80">
        <v>1140411</v>
      </c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2"/>
      <c r="DG40" s="83" t="s">
        <v>214</v>
      </c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5"/>
      <c r="DT40" s="66" t="s">
        <v>402</v>
      </c>
      <c r="DU40" s="67"/>
      <c r="DV40" s="67"/>
      <c r="DW40" s="67"/>
      <c r="DX40" s="67"/>
      <c r="DY40" s="67"/>
      <c r="DZ40" s="67"/>
      <c r="EA40" s="67"/>
      <c r="EB40" s="67"/>
      <c r="EC40" s="67"/>
      <c r="ED40" s="68"/>
      <c r="EE40" s="98" t="s">
        <v>77</v>
      </c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71" t="s">
        <v>64</v>
      </c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3"/>
    </row>
    <row r="41" spans="1:160" s="1" customFormat="1" ht="66" customHeight="1">
      <c r="A41" s="83" t="s">
        <v>131</v>
      </c>
      <c r="B41" s="84"/>
      <c r="C41" s="84"/>
      <c r="D41" s="84"/>
      <c r="E41" s="84"/>
      <c r="F41" s="84"/>
      <c r="G41" s="84"/>
      <c r="H41" s="85"/>
      <c r="I41" s="131" t="s">
        <v>344</v>
      </c>
      <c r="J41" s="132"/>
      <c r="K41" s="132"/>
      <c r="L41" s="132"/>
      <c r="M41" s="132"/>
      <c r="N41" s="132"/>
      <c r="O41" s="132"/>
      <c r="P41" s="132"/>
      <c r="Q41" s="133"/>
      <c r="R41" s="131" t="s">
        <v>345</v>
      </c>
      <c r="S41" s="132"/>
      <c r="T41" s="132"/>
      <c r="U41" s="132"/>
      <c r="V41" s="132"/>
      <c r="W41" s="132"/>
      <c r="X41" s="132"/>
      <c r="Y41" s="132"/>
      <c r="Z41" s="133"/>
      <c r="AA41" s="200" t="s">
        <v>346</v>
      </c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2"/>
      <c r="AM41" s="77" t="s">
        <v>74</v>
      </c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9"/>
      <c r="BB41" s="66">
        <v>796</v>
      </c>
      <c r="BC41" s="67"/>
      <c r="BD41" s="67"/>
      <c r="BE41" s="67"/>
      <c r="BF41" s="67"/>
      <c r="BG41" s="67"/>
      <c r="BH41" s="68"/>
      <c r="BI41" s="77" t="s">
        <v>69</v>
      </c>
      <c r="BJ41" s="78"/>
      <c r="BK41" s="78"/>
      <c r="BL41" s="78"/>
      <c r="BM41" s="78"/>
      <c r="BN41" s="78"/>
      <c r="BO41" s="78"/>
      <c r="BP41" s="78"/>
      <c r="BQ41" s="79"/>
      <c r="BR41" s="77">
        <v>1</v>
      </c>
      <c r="BS41" s="78"/>
      <c r="BT41" s="78"/>
      <c r="BU41" s="78"/>
      <c r="BV41" s="78"/>
      <c r="BW41" s="78"/>
      <c r="BX41" s="78"/>
      <c r="BY41" s="78"/>
      <c r="BZ41" s="78"/>
      <c r="CA41" s="78"/>
      <c r="CB41" s="79"/>
      <c r="CC41" s="74" t="s">
        <v>46</v>
      </c>
      <c r="CD41" s="75"/>
      <c r="CE41" s="75"/>
      <c r="CF41" s="75"/>
      <c r="CG41" s="75"/>
      <c r="CH41" s="75"/>
      <c r="CI41" s="76"/>
      <c r="CJ41" s="77" t="s">
        <v>172</v>
      </c>
      <c r="CK41" s="78"/>
      <c r="CL41" s="78"/>
      <c r="CM41" s="78"/>
      <c r="CN41" s="78"/>
      <c r="CO41" s="78"/>
      <c r="CP41" s="78"/>
      <c r="CQ41" s="78"/>
      <c r="CR41" s="79"/>
      <c r="CS41" s="80">
        <v>1200000</v>
      </c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2"/>
      <c r="DG41" s="83" t="s">
        <v>479</v>
      </c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5"/>
      <c r="DT41" s="83" t="s">
        <v>347</v>
      </c>
      <c r="DU41" s="84"/>
      <c r="DV41" s="84"/>
      <c r="DW41" s="84"/>
      <c r="DX41" s="84"/>
      <c r="DY41" s="84"/>
      <c r="DZ41" s="84"/>
      <c r="EA41" s="84"/>
      <c r="EB41" s="84"/>
      <c r="EC41" s="84"/>
      <c r="ED41" s="85"/>
      <c r="EE41" s="77" t="s">
        <v>379</v>
      </c>
      <c r="EF41" s="78" t="s">
        <v>246</v>
      </c>
      <c r="EG41" s="78" t="s">
        <v>246</v>
      </c>
      <c r="EH41" s="78" t="s">
        <v>246</v>
      </c>
      <c r="EI41" s="78" t="s">
        <v>246</v>
      </c>
      <c r="EJ41" s="78" t="s">
        <v>246</v>
      </c>
      <c r="EK41" s="78" t="s">
        <v>246</v>
      </c>
      <c r="EL41" s="78" t="s">
        <v>246</v>
      </c>
      <c r="EM41" s="78" t="s">
        <v>246</v>
      </c>
      <c r="EN41" s="78" t="s">
        <v>246</v>
      </c>
      <c r="EO41" s="78" t="s">
        <v>246</v>
      </c>
      <c r="EP41" s="79" t="s">
        <v>246</v>
      </c>
      <c r="EQ41" s="71" t="s">
        <v>64</v>
      </c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3"/>
    </row>
    <row r="42" spans="1:160" ht="60" customHeight="1">
      <c r="A42" s="83" t="s">
        <v>132</v>
      </c>
      <c r="B42" s="84"/>
      <c r="C42" s="84"/>
      <c r="D42" s="84"/>
      <c r="E42" s="84"/>
      <c r="F42" s="84"/>
      <c r="G42" s="84"/>
      <c r="H42" s="85"/>
      <c r="I42" s="66" t="s">
        <v>112</v>
      </c>
      <c r="J42" s="67"/>
      <c r="K42" s="67"/>
      <c r="L42" s="67"/>
      <c r="M42" s="67"/>
      <c r="N42" s="67"/>
      <c r="O42" s="67"/>
      <c r="P42" s="67"/>
      <c r="Q42" s="68"/>
      <c r="R42" s="66" t="s">
        <v>223</v>
      </c>
      <c r="S42" s="67"/>
      <c r="T42" s="67"/>
      <c r="U42" s="67"/>
      <c r="V42" s="67"/>
      <c r="W42" s="67"/>
      <c r="X42" s="67"/>
      <c r="Y42" s="67"/>
      <c r="Z42" s="68"/>
      <c r="AA42" s="92" t="s">
        <v>224</v>
      </c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4"/>
      <c r="AM42" s="77" t="s">
        <v>74</v>
      </c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9"/>
      <c r="BB42" s="83" t="s">
        <v>68</v>
      </c>
      <c r="BC42" s="84"/>
      <c r="BD42" s="84"/>
      <c r="BE42" s="84"/>
      <c r="BF42" s="84"/>
      <c r="BG42" s="84"/>
      <c r="BH42" s="85"/>
      <c r="BI42" s="71" t="s">
        <v>165</v>
      </c>
      <c r="BJ42" s="72"/>
      <c r="BK42" s="72"/>
      <c r="BL42" s="72"/>
      <c r="BM42" s="72"/>
      <c r="BN42" s="72"/>
      <c r="BO42" s="72"/>
      <c r="BP42" s="72"/>
      <c r="BQ42" s="73"/>
      <c r="BR42" s="71">
        <v>1</v>
      </c>
      <c r="BS42" s="72"/>
      <c r="BT42" s="72"/>
      <c r="BU42" s="72"/>
      <c r="BV42" s="72"/>
      <c r="BW42" s="72"/>
      <c r="BX42" s="72"/>
      <c r="BY42" s="72"/>
      <c r="BZ42" s="72"/>
      <c r="CA42" s="72"/>
      <c r="CB42" s="73"/>
      <c r="CC42" s="74" t="s">
        <v>46</v>
      </c>
      <c r="CD42" s="75"/>
      <c r="CE42" s="75"/>
      <c r="CF42" s="75"/>
      <c r="CG42" s="75"/>
      <c r="CH42" s="75"/>
      <c r="CI42" s="76"/>
      <c r="CJ42" s="77" t="s">
        <v>172</v>
      </c>
      <c r="CK42" s="78"/>
      <c r="CL42" s="78"/>
      <c r="CM42" s="78"/>
      <c r="CN42" s="78"/>
      <c r="CO42" s="78"/>
      <c r="CP42" s="78"/>
      <c r="CQ42" s="78"/>
      <c r="CR42" s="79"/>
      <c r="CS42" s="80">
        <v>109445.49</v>
      </c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2"/>
      <c r="DG42" s="83" t="s">
        <v>225</v>
      </c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5"/>
      <c r="DT42" s="83" t="s">
        <v>226</v>
      </c>
      <c r="DU42" s="84"/>
      <c r="DV42" s="84"/>
      <c r="DW42" s="84"/>
      <c r="DX42" s="84"/>
      <c r="DY42" s="84"/>
      <c r="DZ42" s="84"/>
      <c r="EA42" s="84"/>
      <c r="EB42" s="84"/>
      <c r="EC42" s="84"/>
      <c r="ED42" s="85"/>
      <c r="EE42" s="98" t="s">
        <v>77</v>
      </c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71" t="s">
        <v>64</v>
      </c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3"/>
    </row>
    <row r="43" spans="1:160" ht="79.5" customHeight="1">
      <c r="A43" s="83" t="s">
        <v>133</v>
      </c>
      <c r="B43" s="84"/>
      <c r="C43" s="84"/>
      <c r="D43" s="84"/>
      <c r="E43" s="84"/>
      <c r="F43" s="84"/>
      <c r="G43" s="84"/>
      <c r="H43" s="85"/>
      <c r="I43" s="66" t="s">
        <v>76</v>
      </c>
      <c r="J43" s="67"/>
      <c r="K43" s="67"/>
      <c r="L43" s="67"/>
      <c r="M43" s="67"/>
      <c r="N43" s="67"/>
      <c r="O43" s="67"/>
      <c r="P43" s="67"/>
      <c r="Q43" s="68"/>
      <c r="R43" s="66" t="s">
        <v>78</v>
      </c>
      <c r="S43" s="67"/>
      <c r="T43" s="67"/>
      <c r="U43" s="67"/>
      <c r="V43" s="67"/>
      <c r="W43" s="67"/>
      <c r="X43" s="67"/>
      <c r="Y43" s="67"/>
      <c r="Z43" s="68"/>
      <c r="AA43" s="92" t="s">
        <v>342</v>
      </c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4"/>
      <c r="AM43" s="77" t="s">
        <v>74</v>
      </c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9"/>
      <c r="BB43" s="83" t="s">
        <v>68</v>
      </c>
      <c r="BC43" s="84"/>
      <c r="BD43" s="84"/>
      <c r="BE43" s="84"/>
      <c r="BF43" s="84"/>
      <c r="BG43" s="84"/>
      <c r="BH43" s="85"/>
      <c r="BI43" s="71" t="s">
        <v>69</v>
      </c>
      <c r="BJ43" s="72"/>
      <c r="BK43" s="72"/>
      <c r="BL43" s="72"/>
      <c r="BM43" s="72"/>
      <c r="BN43" s="72"/>
      <c r="BO43" s="72"/>
      <c r="BP43" s="72"/>
      <c r="BQ43" s="73"/>
      <c r="BR43" s="71">
        <v>1</v>
      </c>
      <c r="BS43" s="72"/>
      <c r="BT43" s="72"/>
      <c r="BU43" s="72"/>
      <c r="BV43" s="72"/>
      <c r="BW43" s="72"/>
      <c r="BX43" s="72"/>
      <c r="BY43" s="72"/>
      <c r="BZ43" s="72"/>
      <c r="CA43" s="72"/>
      <c r="CB43" s="73"/>
      <c r="CC43" s="74" t="s">
        <v>46</v>
      </c>
      <c r="CD43" s="75"/>
      <c r="CE43" s="75"/>
      <c r="CF43" s="75"/>
      <c r="CG43" s="75"/>
      <c r="CH43" s="75"/>
      <c r="CI43" s="76"/>
      <c r="CJ43" s="77" t="s">
        <v>172</v>
      </c>
      <c r="CK43" s="78"/>
      <c r="CL43" s="78"/>
      <c r="CM43" s="78"/>
      <c r="CN43" s="78"/>
      <c r="CO43" s="78"/>
      <c r="CP43" s="78"/>
      <c r="CQ43" s="78"/>
      <c r="CR43" s="79"/>
      <c r="CS43" s="80">
        <v>250000</v>
      </c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2"/>
      <c r="DG43" s="83" t="s">
        <v>230</v>
      </c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5"/>
      <c r="DT43" s="66" t="s">
        <v>343</v>
      </c>
      <c r="DU43" s="67"/>
      <c r="DV43" s="67"/>
      <c r="DW43" s="67"/>
      <c r="DX43" s="67"/>
      <c r="DY43" s="67"/>
      <c r="DZ43" s="67"/>
      <c r="EA43" s="67"/>
      <c r="EB43" s="67"/>
      <c r="EC43" s="67"/>
      <c r="ED43" s="68"/>
      <c r="EE43" s="98" t="s">
        <v>77</v>
      </c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71" t="s">
        <v>64</v>
      </c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3"/>
    </row>
    <row r="44" spans="1:160" ht="79.5" customHeight="1">
      <c r="A44" s="83" t="s">
        <v>134</v>
      </c>
      <c r="B44" s="84"/>
      <c r="C44" s="84"/>
      <c r="D44" s="84"/>
      <c r="E44" s="84"/>
      <c r="F44" s="84"/>
      <c r="G44" s="84"/>
      <c r="H44" s="85"/>
      <c r="I44" s="66" t="s">
        <v>374</v>
      </c>
      <c r="J44" s="67"/>
      <c r="K44" s="67"/>
      <c r="L44" s="67"/>
      <c r="M44" s="67"/>
      <c r="N44" s="67"/>
      <c r="O44" s="67"/>
      <c r="P44" s="67"/>
      <c r="Q44" s="68"/>
      <c r="R44" s="66" t="s">
        <v>340</v>
      </c>
      <c r="S44" s="67"/>
      <c r="T44" s="67"/>
      <c r="U44" s="67"/>
      <c r="V44" s="67"/>
      <c r="W44" s="67"/>
      <c r="X44" s="67"/>
      <c r="Y44" s="67"/>
      <c r="Z44" s="68"/>
      <c r="AA44" s="92" t="s">
        <v>341</v>
      </c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4"/>
      <c r="AM44" s="77" t="s">
        <v>74</v>
      </c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9"/>
      <c r="BB44" s="83" t="s">
        <v>68</v>
      </c>
      <c r="BC44" s="84"/>
      <c r="BD44" s="84"/>
      <c r="BE44" s="84"/>
      <c r="BF44" s="84"/>
      <c r="BG44" s="84"/>
      <c r="BH44" s="85"/>
      <c r="BI44" s="71" t="s">
        <v>69</v>
      </c>
      <c r="BJ44" s="72"/>
      <c r="BK44" s="72"/>
      <c r="BL44" s="72"/>
      <c r="BM44" s="72"/>
      <c r="BN44" s="72"/>
      <c r="BO44" s="72"/>
      <c r="BP44" s="72"/>
      <c r="BQ44" s="73"/>
      <c r="BR44" s="71">
        <v>1</v>
      </c>
      <c r="BS44" s="72"/>
      <c r="BT44" s="72"/>
      <c r="BU44" s="72"/>
      <c r="BV44" s="72"/>
      <c r="BW44" s="72"/>
      <c r="BX44" s="72"/>
      <c r="BY44" s="72"/>
      <c r="BZ44" s="72"/>
      <c r="CA44" s="72"/>
      <c r="CB44" s="73"/>
      <c r="CC44" s="74" t="s">
        <v>46</v>
      </c>
      <c r="CD44" s="75"/>
      <c r="CE44" s="75"/>
      <c r="CF44" s="75"/>
      <c r="CG44" s="75"/>
      <c r="CH44" s="75"/>
      <c r="CI44" s="76"/>
      <c r="CJ44" s="77" t="s">
        <v>172</v>
      </c>
      <c r="CK44" s="78"/>
      <c r="CL44" s="78"/>
      <c r="CM44" s="78"/>
      <c r="CN44" s="78"/>
      <c r="CO44" s="78"/>
      <c r="CP44" s="78"/>
      <c r="CQ44" s="78"/>
      <c r="CR44" s="79"/>
      <c r="CS44" s="80">
        <v>250000</v>
      </c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2"/>
      <c r="DG44" s="83" t="s">
        <v>230</v>
      </c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5"/>
      <c r="DT44" s="66" t="s">
        <v>343</v>
      </c>
      <c r="DU44" s="67"/>
      <c r="DV44" s="67"/>
      <c r="DW44" s="67"/>
      <c r="DX44" s="67"/>
      <c r="DY44" s="67"/>
      <c r="DZ44" s="67"/>
      <c r="EA44" s="67"/>
      <c r="EB44" s="67"/>
      <c r="EC44" s="67"/>
      <c r="ED44" s="68"/>
      <c r="EE44" s="98" t="s">
        <v>77</v>
      </c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71" t="s">
        <v>64</v>
      </c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3"/>
    </row>
    <row r="45" spans="1:160" ht="79.5" customHeight="1">
      <c r="A45" s="83" t="s">
        <v>135</v>
      </c>
      <c r="B45" s="84"/>
      <c r="C45" s="84"/>
      <c r="D45" s="84"/>
      <c r="E45" s="84"/>
      <c r="F45" s="84"/>
      <c r="G45" s="84"/>
      <c r="H45" s="85"/>
      <c r="I45" s="66" t="s">
        <v>94</v>
      </c>
      <c r="J45" s="67"/>
      <c r="K45" s="67"/>
      <c r="L45" s="67"/>
      <c r="M45" s="67"/>
      <c r="N45" s="67"/>
      <c r="O45" s="67"/>
      <c r="P45" s="67"/>
      <c r="Q45" s="68"/>
      <c r="R45" s="66" t="s">
        <v>409</v>
      </c>
      <c r="S45" s="67"/>
      <c r="T45" s="67"/>
      <c r="U45" s="67"/>
      <c r="V45" s="67"/>
      <c r="W45" s="67"/>
      <c r="X45" s="67"/>
      <c r="Y45" s="67"/>
      <c r="Z45" s="68"/>
      <c r="AA45" s="92" t="s">
        <v>218</v>
      </c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4"/>
      <c r="AM45" s="77" t="s">
        <v>74</v>
      </c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9"/>
      <c r="BB45" s="83" t="s">
        <v>68</v>
      </c>
      <c r="BC45" s="84"/>
      <c r="BD45" s="84"/>
      <c r="BE45" s="84"/>
      <c r="BF45" s="84"/>
      <c r="BG45" s="84"/>
      <c r="BH45" s="85"/>
      <c r="BI45" s="71" t="s">
        <v>69</v>
      </c>
      <c r="BJ45" s="72"/>
      <c r="BK45" s="72"/>
      <c r="BL45" s="72"/>
      <c r="BM45" s="72"/>
      <c r="BN45" s="72"/>
      <c r="BO45" s="72"/>
      <c r="BP45" s="72"/>
      <c r="BQ45" s="73"/>
      <c r="BR45" s="71">
        <v>72</v>
      </c>
      <c r="BS45" s="72"/>
      <c r="BT45" s="72"/>
      <c r="BU45" s="72"/>
      <c r="BV45" s="72"/>
      <c r="BW45" s="72"/>
      <c r="BX45" s="72"/>
      <c r="BY45" s="72"/>
      <c r="BZ45" s="72"/>
      <c r="CA45" s="72"/>
      <c r="CB45" s="73"/>
      <c r="CC45" s="74" t="s">
        <v>46</v>
      </c>
      <c r="CD45" s="75"/>
      <c r="CE45" s="75"/>
      <c r="CF45" s="75"/>
      <c r="CG45" s="75"/>
      <c r="CH45" s="75"/>
      <c r="CI45" s="76"/>
      <c r="CJ45" s="77" t="s">
        <v>172</v>
      </c>
      <c r="CK45" s="78"/>
      <c r="CL45" s="78"/>
      <c r="CM45" s="78"/>
      <c r="CN45" s="78"/>
      <c r="CO45" s="78"/>
      <c r="CP45" s="78"/>
      <c r="CQ45" s="78"/>
      <c r="CR45" s="79"/>
      <c r="CS45" s="80">
        <v>459320</v>
      </c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2"/>
      <c r="DG45" s="83" t="s">
        <v>230</v>
      </c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5"/>
      <c r="DT45" s="66" t="s">
        <v>252</v>
      </c>
      <c r="DU45" s="67"/>
      <c r="DV45" s="67"/>
      <c r="DW45" s="67"/>
      <c r="DX45" s="67"/>
      <c r="DY45" s="67"/>
      <c r="DZ45" s="67"/>
      <c r="EA45" s="67"/>
      <c r="EB45" s="67"/>
      <c r="EC45" s="67"/>
      <c r="ED45" s="68"/>
      <c r="EE45" s="98" t="s">
        <v>77</v>
      </c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71" t="s">
        <v>64</v>
      </c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3"/>
    </row>
    <row r="46" spans="1:160" ht="79.5" customHeight="1">
      <c r="A46" s="83" t="s">
        <v>136</v>
      </c>
      <c r="B46" s="84"/>
      <c r="C46" s="84"/>
      <c r="D46" s="84"/>
      <c r="E46" s="84"/>
      <c r="F46" s="84"/>
      <c r="G46" s="84"/>
      <c r="H46" s="85"/>
      <c r="I46" s="66" t="s">
        <v>82</v>
      </c>
      <c r="J46" s="67"/>
      <c r="K46" s="67"/>
      <c r="L46" s="67"/>
      <c r="M46" s="67"/>
      <c r="N46" s="67"/>
      <c r="O46" s="67"/>
      <c r="P46" s="67"/>
      <c r="Q46" s="68"/>
      <c r="R46" s="66" t="s">
        <v>410</v>
      </c>
      <c r="S46" s="67"/>
      <c r="T46" s="67"/>
      <c r="U46" s="67"/>
      <c r="V46" s="67"/>
      <c r="W46" s="67"/>
      <c r="X46" s="67"/>
      <c r="Y46" s="67"/>
      <c r="Z46" s="68"/>
      <c r="AA46" s="92" t="s">
        <v>221</v>
      </c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4"/>
      <c r="AM46" s="77" t="s">
        <v>74</v>
      </c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9"/>
      <c r="BB46" s="83" t="s">
        <v>68</v>
      </c>
      <c r="BC46" s="84"/>
      <c r="BD46" s="84"/>
      <c r="BE46" s="84"/>
      <c r="BF46" s="84"/>
      <c r="BG46" s="84"/>
      <c r="BH46" s="85"/>
      <c r="BI46" s="71" t="s">
        <v>69</v>
      </c>
      <c r="BJ46" s="72"/>
      <c r="BK46" s="72"/>
      <c r="BL46" s="72"/>
      <c r="BM46" s="72"/>
      <c r="BN46" s="72"/>
      <c r="BO46" s="72"/>
      <c r="BP46" s="72"/>
      <c r="BQ46" s="73"/>
      <c r="BR46" s="71">
        <v>87</v>
      </c>
      <c r="BS46" s="72"/>
      <c r="BT46" s="72"/>
      <c r="BU46" s="72"/>
      <c r="BV46" s="72"/>
      <c r="BW46" s="72"/>
      <c r="BX46" s="72"/>
      <c r="BY46" s="72"/>
      <c r="BZ46" s="72"/>
      <c r="CA46" s="72"/>
      <c r="CB46" s="73"/>
      <c r="CC46" s="74" t="s">
        <v>46</v>
      </c>
      <c r="CD46" s="75"/>
      <c r="CE46" s="75"/>
      <c r="CF46" s="75"/>
      <c r="CG46" s="75"/>
      <c r="CH46" s="75"/>
      <c r="CI46" s="76"/>
      <c r="CJ46" s="77" t="s">
        <v>172</v>
      </c>
      <c r="CK46" s="78"/>
      <c r="CL46" s="78"/>
      <c r="CM46" s="78"/>
      <c r="CN46" s="78"/>
      <c r="CO46" s="78"/>
      <c r="CP46" s="78"/>
      <c r="CQ46" s="78"/>
      <c r="CR46" s="79"/>
      <c r="CS46" s="80">
        <v>189740</v>
      </c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2"/>
      <c r="DG46" s="83" t="s">
        <v>230</v>
      </c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5"/>
      <c r="DT46" s="66" t="s">
        <v>252</v>
      </c>
      <c r="DU46" s="67"/>
      <c r="DV46" s="67"/>
      <c r="DW46" s="67"/>
      <c r="DX46" s="67"/>
      <c r="DY46" s="67"/>
      <c r="DZ46" s="67"/>
      <c r="EA46" s="67"/>
      <c r="EB46" s="67"/>
      <c r="EC46" s="67"/>
      <c r="ED46" s="68"/>
      <c r="EE46" s="98" t="s">
        <v>77</v>
      </c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71" t="s">
        <v>64</v>
      </c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3"/>
    </row>
    <row r="47" spans="1:160" ht="111.75" customHeight="1">
      <c r="A47" s="83" t="s">
        <v>162</v>
      </c>
      <c r="B47" s="84"/>
      <c r="C47" s="84"/>
      <c r="D47" s="84"/>
      <c r="E47" s="84"/>
      <c r="F47" s="84"/>
      <c r="G47" s="84"/>
      <c r="H47" s="85"/>
      <c r="I47" s="66" t="s">
        <v>376</v>
      </c>
      <c r="J47" s="67"/>
      <c r="K47" s="67"/>
      <c r="L47" s="67"/>
      <c r="M47" s="67"/>
      <c r="N47" s="67"/>
      <c r="O47" s="67"/>
      <c r="P47" s="67"/>
      <c r="Q47" s="68"/>
      <c r="R47" s="66" t="s">
        <v>375</v>
      </c>
      <c r="S47" s="67"/>
      <c r="T47" s="67"/>
      <c r="U47" s="67"/>
      <c r="V47" s="67"/>
      <c r="W47" s="67"/>
      <c r="X47" s="67"/>
      <c r="Y47" s="67"/>
      <c r="Z47" s="68"/>
      <c r="AA47" s="92" t="s">
        <v>222</v>
      </c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4"/>
      <c r="AM47" s="77" t="s">
        <v>74</v>
      </c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9"/>
      <c r="BB47" s="83" t="s">
        <v>75</v>
      </c>
      <c r="BC47" s="84"/>
      <c r="BD47" s="84"/>
      <c r="BE47" s="84"/>
      <c r="BF47" s="84"/>
      <c r="BG47" s="84"/>
      <c r="BH47" s="85"/>
      <c r="BI47" s="71" t="s">
        <v>75</v>
      </c>
      <c r="BJ47" s="72"/>
      <c r="BK47" s="72"/>
      <c r="BL47" s="72"/>
      <c r="BM47" s="72"/>
      <c r="BN47" s="72"/>
      <c r="BO47" s="72"/>
      <c r="BP47" s="72"/>
      <c r="BQ47" s="73"/>
      <c r="BR47" s="71" t="s">
        <v>75</v>
      </c>
      <c r="BS47" s="72"/>
      <c r="BT47" s="72"/>
      <c r="BU47" s="72"/>
      <c r="BV47" s="72"/>
      <c r="BW47" s="72"/>
      <c r="BX47" s="72"/>
      <c r="BY47" s="72"/>
      <c r="BZ47" s="72"/>
      <c r="CA47" s="72"/>
      <c r="CB47" s="73"/>
      <c r="CC47" s="74" t="s">
        <v>46</v>
      </c>
      <c r="CD47" s="75"/>
      <c r="CE47" s="75"/>
      <c r="CF47" s="75"/>
      <c r="CG47" s="75"/>
      <c r="CH47" s="75"/>
      <c r="CI47" s="76"/>
      <c r="CJ47" s="77" t="s">
        <v>172</v>
      </c>
      <c r="CK47" s="78"/>
      <c r="CL47" s="78"/>
      <c r="CM47" s="78"/>
      <c r="CN47" s="78"/>
      <c r="CO47" s="78"/>
      <c r="CP47" s="78"/>
      <c r="CQ47" s="78"/>
      <c r="CR47" s="79"/>
      <c r="CS47" s="80">
        <v>749754</v>
      </c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2"/>
      <c r="DG47" s="83" t="s">
        <v>230</v>
      </c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5"/>
      <c r="DT47" s="66" t="s">
        <v>252</v>
      </c>
      <c r="DU47" s="67"/>
      <c r="DV47" s="67"/>
      <c r="DW47" s="67"/>
      <c r="DX47" s="67"/>
      <c r="DY47" s="67"/>
      <c r="DZ47" s="67"/>
      <c r="EA47" s="67"/>
      <c r="EB47" s="67"/>
      <c r="EC47" s="67"/>
      <c r="ED47" s="68"/>
      <c r="EE47" s="98" t="s">
        <v>77</v>
      </c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71" t="s">
        <v>64</v>
      </c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3"/>
    </row>
    <row r="48" spans="1:160" ht="79.5" customHeight="1">
      <c r="A48" s="66" t="s">
        <v>137</v>
      </c>
      <c r="B48" s="67"/>
      <c r="C48" s="67"/>
      <c r="D48" s="67"/>
      <c r="E48" s="67"/>
      <c r="F48" s="67"/>
      <c r="G48" s="67"/>
      <c r="H48" s="68"/>
      <c r="I48" s="66" t="s">
        <v>126</v>
      </c>
      <c r="J48" s="67"/>
      <c r="K48" s="67"/>
      <c r="L48" s="67"/>
      <c r="M48" s="67"/>
      <c r="N48" s="67"/>
      <c r="O48" s="67"/>
      <c r="P48" s="67"/>
      <c r="Q48" s="68"/>
      <c r="R48" s="66" t="s">
        <v>126</v>
      </c>
      <c r="S48" s="67"/>
      <c r="T48" s="67"/>
      <c r="U48" s="67"/>
      <c r="V48" s="67"/>
      <c r="W48" s="67"/>
      <c r="X48" s="67"/>
      <c r="Y48" s="67"/>
      <c r="Z48" s="68"/>
      <c r="AA48" s="92" t="s">
        <v>233</v>
      </c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4"/>
      <c r="AM48" s="77" t="s">
        <v>74</v>
      </c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9"/>
      <c r="BB48" s="83" t="s">
        <v>75</v>
      </c>
      <c r="BC48" s="84"/>
      <c r="BD48" s="84"/>
      <c r="BE48" s="84"/>
      <c r="BF48" s="84"/>
      <c r="BG48" s="84"/>
      <c r="BH48" s="85"/>
      <c r="BI48" s="71" t="s">
        <v>75</v>
      </c>
      <c r="BJ48" s="72"/>
      <c r="BK48" s="72"/>
      <c r="BL48" s="72"/>
      <c r="BM48" s="72"/>
      <c r="BN48" s="72"/>
      <c r="BO48" s="72"/>
      <c r="BP48" s="72"/>
      <c r="BQ48" s="73"/>
      <c r="BR48" s="71" t="s">
        <v>75</v>
      </c>
      <c r="BS48" s="72"/>
      <c r="BT48" s="72"/>
      <c r="BU48" s="72"/>
      <c r="BV48" s="72"/>
      <c r="BW48" s="72"/>
      <c r="BX48" s="72"/>
      <c r="BY48" s="72"/>
      <c r="BZ48" s="72"/>
      <c r="CA48" s="72"/>
      <c r="CB48" s="73"/>
      <c r="CC48" s="74" t="s">
        <v>46</v>
      </c>
      <c r="CD48" s="75"/>
      <c r="CE48" s="75"/>
      <c r="CF48" s="75"/>
      <c r="CG48" s="75"/>
      <c r="CH48" s="75"/>
      <c r="CI48" s="76"/>
      <c r="CJ48" s="77" t="s">
        <v>172</v>
      </c>
      <c r="CK48" s="78"/>
      <c r="CL48" s="78"/>
      <c r="CM48" s="78"/>
      <c r="CN48" s="78"/>
      <c r="CO48" s="78"/>
      <c r="CP48" s="78"/>
      <c r="CQ48" s="78"/>
      <c r="CR48" s="79"/>
      <c r="CS48" s="80">
        <v>720000</v>
      </c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2"/>
      <c r="DG48" s="83" t="s">
        <v>230</v>
      </c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5"/>
      <c r="DT48" s="66" t="s">
        <v>226</v>
      </c>
      <c r="DU48" s="67"/>
      <c r="DV48" s="67"/>
      <c r="DW48" s="67"/>
      <c r="DX48" s="67"/>
      <c r="DY48" s="67"/>
      <c r="DZ48" s="67"/>
      <c r="EA48" s="67"/>
      <c r="EB48" s="67"/>
      <c r="EC48" s="67"/>
      <c r="ED48" s="68"/>
      <c r="EE48" s="98" t="s">
        <v>77</v>
      </c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71" t="s">
        <v>64</v>
      </c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3"/>
    </row>
    <row r="49" spans="1:160" ht="97.5" customHeight="1">
      <c r="A49" s="83" t="s">
        <v>159</v>
      </c>
      <c r="B49" s="84"/>
      <c r="C49" s="84"/>
      <c r="D49" s="84"/>
      <c r="E49" s="84"/>
      <c r="F49" s="84"/>
      <c r="G49" s="84"/>
      <c r="H49" s="85"/>
      <c r="I49" s="66" t="s">
        <v>235</v>
      </c>
      <c r="J49" s="67"/>
      <c r="K49" s="67"/>
      <c r="L49" s="67"/>
      <c r="M49" s="67"/>
      <c r="N49" s="67"/>
      <c r="O49" s="67"/>
      <c r="P49" s="67"/>
      <c r="Q49" s="68"/>
      <c r="R49" s="66" t="s">
        <v>236</v>
      </c>
      <c r="S49" s="67"/>
      <c r="T49" s="67"/>
      <c r="U49" s="67"/>
      <c r="V49" s="67"/>
      <c r="W49" s="67"/>
      <c r="X49" s="67"/>
      <c r="Y49" s="67"/>
      <c r="Z49" s="68"/>
      <c r="AA49" s="92" t="s">
        <v>237</v>
      </c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4"/>
      <c r="AM49" s="77" t="s">
        <v>74</v>
      </c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9"/>
      <c r="BB49" s="83" t="s">
        <v>92</v>
      </c>
      <c r="BC49" s="84"/>
      <c r="BD49" s="84"/>
      <c r="BE49" s="84"/>
      <c r="BF49" s="84"/>
      <c r="BG49" s="84"/>
      <c r="BH49" s="85"/>
      <c r="BI49" s="71" t="s">
        <v>411</v>
      </c>
      <c r="BJ49" s="72"/>
      <c r="BK49" s="72"/>
      <c r="BL49" s="72"/>
      <c r="BM49" s="72"/>
      <c r="BN49" s="72"/>
      <c r="BO49" s="72"/>
      <c r="BP49" s="72"/>
      <c r="BQ49" s="73"/>
      <c r="BR49" s="71">
        <v>2</v>
      </c>
      <c r="BS49" s="72"/>
      <c r="BT49" s="72"/>
      <c r="BU49" s="72"/>
      <c r="BV49" s="72"/>
      <c r="BW49" s="72"/>
      <c r="BX49" s="72"/>
      <c r="BY49" s="72"/>
      <c r="BZ49" s="72"/>
      <c r="CA49" s="72"/>
      <c r="CB49" s="73"/>
      <c r="CC49" s="74" t="s">
        <v>46</v>
      </c>
      <c r="CD49" s="75"/>
      <c r="CE49" s="75"/>
      <c r="CF49" s="75"/>
      <c r="CG49" s="75"/>
      <c r="CH49" s="75"/>
      <c r="CI49" s="76"/>
      <c r="CJ49" s="77" t="s">
        <v>172</v>
      </c>
      <c r="CK49" s="78"/>
      <c r="CL49" s="78"/>
      <c r="CM49" s="78"/>
      <c r="CN49" s="78"/>
      <c r="CO49" s="78"/>
      <c r="CP49" s="78"/>
      <c r="CQ49" s="78"/>
      <c r="CR49" s="79"/>
      <c r="CS49" s="80">
        <v>392748</v>
      </c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2"/>
      <c r="DG49" s="83" t="s">
        <v>230</v>
      </c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5"/>
      <c r="DT49" s="66" t="s">
        <v>412</v>
      </c>
      <c r="DU49" s="67"/>
      <c r="DV49" s="67"/>
      <c r="DW49" s="67"/>
      <c r="DX49" s="67"/>
      <c r="DY49" s="67"/>
      <c r="DZ49" s="67"/>
      <c r="EA49" s="67"/>
      <c r="EB49" s="67"/>
      <c r="EC49" s="67"/>
      <c r="ED49" s="68"/>
      <c r="EE49" s="98" t="s">
        <v>77</v>
      </c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71" t="s">
        <v>64</v>
      </c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3"/>
    </row>
    <row r="50" spans="1:160" ht="80.25" customHeight="1">
      <c r="A50" s="83" t="s">
        <v>138</v>
      </c>
      <c r="B50" s="84"/>
      <c r="C50" s="84"/>
      <c r="D50" s="84"/>
      <c r="E50" s="84"/>
      <c r="F50" s="84"/>
      <c r="G50" s="84"/>
      <c r="H50" s="85"/>
      <c r="I50" s="66" t="s">
        <v>413</v>
      </c>
      <c r="J50" s="67"/>
      <c r="K50" s="67"/>
      <c r="L50" s="67"/>
      <c r="M50" s="67"/>
      <c r="N50" s="67"/>
      <c r="O50" s="67"/>
      <c r="P50" s="67"/>
      <c r="Q50" s="68"/>
      <c r="R50" s="66" t="s">
        <v>414</v>
      </c>
      <c r="S50" s="67"/>
      <c r="T50" s="67"/>
      <c r="U50" s="67"/>
      <c r="V50" s="67"/>
      <c r="W50" s="67"/>
      <c r="X50" s="67"/>
      <c r="Y50" s="67"/>
      <c r="Z50" s="68"/>
      <c r="AA50" s="92" t="s">
        <v>242</v>
      </c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4"/>
      <c r="AM50" s="77" t="s">
        <v>74</v>
      </c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9"/>
      <c r="BB50" s="83" t="s">
        <v>92</v>
      </c>
      <c r="BC50" s="84"/>
      <c r="BD50" s="84"/>
      <c r="BE50" s="84"/>
      <c r="BF50" s="84"/>
      <c r="BG50" s="84"/>
      <c r="BH50" s="85"/>
      <c r="BI50" s="71" t="s">
        <v>411</v>
      </c>
      <c r="BJ50" s="72"/>
      <c r="BK50" s="72"/>
      <c r="BL50" s="72"/>
      <c r="BM50" s="72"/>
      <c r="BN50" s="72"/>
      <c r="BO50" s="72"/>
      <c r="BP50" s="72"/>
      <c r="BQ50" s="73"/>
      <c r="BR50" s="71">
        <v>7</v>
      </c>
      <c r="BS50" s="72"/>
      <c r="BT50" s="72"/>
      <c r="BU50" s="72"/>
      <c r="BV50" s="72"/>
      <c r="BW50" s="72"/>
      <c r="BX50" s="72"/>
      <c r="BY50" s="72"/>
      <c r="BZ50" s="72"/>
      <c r="CA50" s="72"/>
      <c r="CB50" s="73"/>
      <c r="CC50" s="74" t="s">
        <v>46</v>
      </c>
      <c r="CD50" s="75"/>
      <c r="CE50" s="75"/>
      <c r="CF50" s="75"/>
      <c r="CG50" s="75"/>
      <c r="CH50" s="75"/>
      <c r="CI50" s="76"/>
      <c r="CJ50" s="77" t="s">
        <v>172</v>
      </c>
      <c r="CK50" s="78"/>
      <c r="CL50" s="78"/>
      <c r="CM50" s="78"/>
      <c r="CN50" s="78"/>
      <c r="CO50" s="78"/>
      <c r="CP50" s="78"/>
      <c r="CQ50" s="78"/>
      <c r="CR50" s="79"/>
      <c r="CS50" s="80">
        <v>1114560</v>
      </c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2"/>
      <c r="DG50" s="83" t="s">
        <v>230</v>
      </c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5"/>
      <c r="DT50" s="66" t="s">
        <v>412</v>
      </c>
      <c r="DU50" s="67"/>
      <c r="DV50" s="67"/>
      <c r="DW50" s="67"/>
      <c r="DX50" s="67"/>
      <c r="DY50" s="67"/>
      <c r="DZ50" s="67"/>
      <c r="EA50" s="67"/>
      <c r="EB50" s="67"/>
      <c r="EC50" s="67"/>
      <c r="ED50" s="68"/>
      <c r="EE50" s="98" t="s">
        <v>77</v>
      </c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71" t="s">
        <v>64</v>
      </c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3"/>
    </row>
    <row r="51" spans="1:160" ht="117" customHeight="1">
      <c r="A51" s="66" t="s">
        <v>139</v>
      </c>
      <c r="B51" s="67"/>
      <c r="C51" s="67"/>
      <c r="D51" s="67"/>
      <c r="E51" s="67"/>
      <c r="F51" s="67"/>
      <c r="G51" s="67"/>
      <c r="H51" s="68"/>
      <c r="I51" s="66" t="s">
        <v>105</v>
      </c>
      <c r="J51" s="67"/>
      <c r="K51" s="67"/>
      <c r="L51" s="67"/>
      <c r="M51" s="67"/>
      <c r="N51" s="67"/>
      <c r="O51" s="67"/>
      <c r="P51" s="67"/>
      <c r="Q51" s="68"/>
      <c r="R51" s="66" t="s">
        <v>106</v>
      </c>
      <c r="S51" s="67" t="s">
        <v>302</v>
      </c>
      <c r="T51" s="67" t="s">
        <v>302</v>
      </c>
      <c r="U51" s="67" t="s">
        <v>302</v>
      </c>
      <c r="V51" s="67" t="s">
        <v>302</v>
      </c>
      <c r="W51" s="67" t="s">
        <v>302</v>
      </c>
      <c r="X51" s="67" t="s">
        <v>302</v>
      </c>
      <c r="Y51" s="67" t="s">
        <v>302</v>
      </c>
      <c r="Z51" s="68" t="s">
        <v>302</v>
      </c>
      <c r="AA51" s="92" t="s">
        <v>493</v>
      </c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4"/>
      <c r="AM51" s="77" t="s">
        <v>100</v>
      </c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9"/>
      <c r="BB51" s="83" t="s">
        <v>415</v>
      </c>
      <c r="BC51" s="84"/>
      <c r="BD51" s="84"/>
      <c r="BE51" s="84"/>
      <c r="BF51" s="84"/>
      <c r="BG51" s="84"/>
      <c r="BH51" s="85"/>
      <c r="BI51" s="71" t="s">
        <v>75</v>
      </c>
      <c r="BJ51" s="72"/>
      <c r="BK51" s="72"/>
      <c r="BL51" s="72"/>
      <c r="BM51" s="72"/>
      <c r="BN51" s="72"/>
      <c r="BO51" s="72"/>
      <c r="BP51" s="72"/>
      <c r="BQ51" s="73"/>
      <c r="BR51" s="71" t="s">
        <v>75</v>
      </c>
      <c r="BS51" s="72"/>
      <c r="BT51" s="72"/>
      <c r="BU51" s="72"/>
      <c r="BV51" s="72"/>
      <c r="BW51" s="72"/>
      <c r="BX51" s="72"/>
      <c r="BY51" s="72"/>
      <c r="BZ51" s="72"/>
      <c r="CA51" s="72"/>
      <c r="CB51" s="73"/>
      <c r="CC51" s="74" t="s">
        <v>46</v>
      </c>
      <c r="CD51" s="75"/>
      <c r="CE51" s="75"/>
      <c r="CF51" s="75"/>
      <c r="CG51" s="75"/>
      <c r="CH51" s="75"/>
      <c r="CI51" s="76"/>
      <c r="CJ51" s="77" t="s">
        <v>172</v>
      </c>
      <c r="CK51" s="78"/>
      <c r="CL51" s="78"/>
      <c r="CM51" s="78"/>
      <c r="CN51" s="78"/>
      <c r="CO51" s="78"/>
      <c r="CP51" s="78"/>
      <c r="CQ51" s="78"/>
      <c r="CR51" s="79"/>
      <c r="CS51" s="80">
        <v>1005000</v>
      </c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2"/>
      <c r="DG51" s="83" t="s">
        <v>230</v>
      </c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5"/>
      <c r="DT51" s="66" t="s">
        <v>305</v>
      </c>
      <c r="DU51" s="67"/>
      <c r="DV51" s="67"/>
      <c r="DW51" s="67"/>
      <c r="DX51" s="67"/>
      <c r="DY51" s="67"/>
      <c r="DZ51" s="67"/>
      <c r="EA51" s="67"/>
      <c r="EB51" s="67"/>
      <c r="EC51" s="67"/>
      <c r="ED51" s="68"/>
      <c r="EE51" s="77" t="s">
        <v>379</v>
      </c>
      <c r="EF51" s="78" t="s">
        <v>246</v>
      </c>
      <c r="EG51" s="78" t="s">
        <v>246</v>
      </c>
      <c r="EH51" s="78" t="s">
        <v>246</v>
      </c>
      <c r="EI51" s="78" t="s">
        <v>246</v>
      </c>
      <c r="EJ51" s="78" t="s">
        <v>246</v>
      </c>
      <c r="EK51" s="78" t="s">
        <v>246</v>
      </c>
      <c r="EL51" s="78" t="s">
        <v>246</v>
      </c>
      <c r="EM51" s="78" t="s">
        <v>246</v>
      </c>
      <c r="EN51" s="78" t="s">
        <v>246</v>
      </c>
      <c r="EO51" s="78" t="s">
        <v>246</v>
      </c>
      <c r="EP51" s="79" t="s">
        <v>246</v>
      </c>
      <c r="EQ51" s="71" t="s">
        <v>64</v>
      </c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3"/>
    </row>
    <row r="52" spans="1:160" ht="116.25" customHeight="1">
      <c r="A52" s="66" t="s">
        <v>140</v>
      </c>
      <c r="B52" s="67"/>
      <c r="C52" s="67"/>
      <c r="D52" s="67"/>
      <c r="E52" s="67"/>
      <c r="F52" s="67"/>
      <c r="G52" s="67"/>
      <c r="H52" s="68"/>
      <c r="I52" s="66" t="s">
        <v>490</v>
      </c>
      <c r="J52" s="67"/>
      <c r="K52" s="67"/>
      <c r="L52" s="67"/>
      <c r="M52" s="67"/>
      <c r="N52" s="67"/>
      <c r="O52" s="67"/>
      <c r="P52" s="67"/>
      <c r="Q52" s="68"/>
      <c r="R52" s="66" t="s">
        <v>491</v>
      </c>
      <c r="S52" s="67"/>
      <c r="T52" s="67"/>
      <c r="U52" s="67"/>
      <c r="V52" s="67"/>
      <c r="W52" s="67"/>
      <c r="X52" s="67"/>
      <c r="Y52" s="67"/>
      <c r="Z52" s="68"/>
      <c r="AA52" s="92" t="s">
        <v>489</v>
      </c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4"/>
      <c r="AM52" s="77" t="s">
        <v>100</v>
      </c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9"/>
      <c r="BB52" s="83" t="s">
        <v>415</v>
      </c>
      <c r="BC52" s="84"/>
      <c r="BD52" s="84"/>
      <c r="BE52" s="84"/>
      <c r="BF52" s="84"/>
      <c r="BG52" s="84"/>
      <c r="BH52" s="85"/>
      <c r="BI52" s="71" t="s">
        <v>75</v>
      </c>
      <c r="BJ52" s="72"/>
      <c r="BK52" s="72"/>
      <c r="BL52" s="72"/>
      <c r="BM52" s="72"/>
      <c r="BN52" s="72"/>
      <c r="BO52" s="72"/>
      <c r="BP52" s="72"/>
      <c r="BQ52" s="73"/>
      <c r="BR52" s="71" t="s">
        <v>75</v>
      </c>
      <c r="BS52" s="72"/>
      <c r="BT52" s="72"/>
      <c r="BU52" s="72"/>
      <c r="BV52" s="72"/>
      <c r="BW52" s="72"/>
      <c r="BX52" s="72"/>
      <c r="BY52" s="72"/>
      <c r="BZ52" s="72"/>
      <c r="CA52" s="72"/>
      <c r="CB52" s="73"/>
      <c r="CC52" s="74" t="s">
        <v>46</v>
      </c>
      <c r="CD52" s="75"/>
      <c r="CE52" s="75"/>
      <c r="CF52" s="75"/>
      <c r="CG52" s="75"/>
      <c r="CH52" s="75"/>
      <c r="CI52" s="76"/>
      <c r="CJ52" s="77" t="s">
        <v>172</v>
      </c>
      <c r="CK52" s="78"/>
      <c r="CL52" s="78"/>
      <c r="CM52" s="78"/>
      <c r="CN52" s="78"/>
      <c r="CO52" s="78"/>
      <c r="CP52" s="78"/>
      <c r="CQ52" s="78"/>
      <c r="CR52" s="79"/>
      <c r="CS52" s="80">
        <v>130000</v>
      </c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2"/>
      <c r="DG52" s="83" t="s">
        <v>230</v>
      </c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5"/>
      <c r="DT52" s="66" t="s">
        <v>416</v>
      </c>
      <c r="DU52" s="67"/>
      <c r="DV52" s="67"/>
      <c r="DW52" s="67"/>
      <c r="DX52" s="67"/>
      <c r="DY52" s="67"/>
      <c r="DZ52" s="67"/>
      <c r="EA52" s="67"/>
      <c r="EB52" s="67"/>
      <c r="EC52" s="67"/>
      <c r="ED52" s="68"/>
      <c r="EE52" s="98" t="s">
        <v>77</v>
      </c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71" t="s">
        <v>64</v>
      </c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3"/>
    </row>
    <row r="53" spans="1:160" ht="116.25" customHeight="1">
      <c r="A53" s="83" t="s">
        <v>141</v>
      </c>
      <c r="B53" s="84"/>
      <c r="C53" s="84"/>
      <c r="D53" s="84"/>
      <c r="E53" s="84"/>
      <c r="F53" s="84"/>
      <c r="G53" s="84"/>
      <c r="H53" s="85"/>
      <c r="I53" s="66" t="s">
        <v>82</v>
      </c>
      <c r="J53" s="67"/>
      <c r="K53" s="67"/>
      <c r="L53" s="67"/>
      <c r="M53" s="67"/>
      <c r="N53" s="67"/>
      <c r="O53" s="67"/>
      <c r="P53" s="67"/>
      <c r="Q53" s="68"/>
      <c r="R53" s="66" t="s">
        <v>99</v>
      </c>
      <c r="S53" s="67"/>
      <c r="T53" s="67"/>
      <c r="U53" s="67"/>
      <c r="V53" s="67"/>
      <c r="W53" s="67"/>
      <c r="X53" s="67"/>
      <c r="Y53" s="67"/>
      <c r="Z53" s="68"/>
      <c r="AA53" s="92" t="s">
        <v>248</v>
      </c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4"/>
      <c r="AM53" s="77" t="s">
        <v>100</v>
      </c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9"/>
      <c r="BB53" s="83" t="s">
        <v>92</v>
      </c>
      <c r="BC53" s="84"/>
      <c r="BD53" s="84"/>
      <c r="BE53" s="84"/>
      <c r="BF53" s="84"/>
      <c r="BG53" s="84"/>
      <c r="BH53" s="85"/>
      <c r="BI53" s="71" t="s">
        <v>411</v>
      </c>
      <c r="BJ53" s="72"/>
      <c r="BK53" s="72"/>
      <c r="BL53" s="72"/>
      <c r="BM53" s="72"/>
      <c r="BN53" s="72"/>
      <c r="BO53" s="72"/>
      <c r="BP53" s="72"/>
      <c r="BQ53" s="73"/>
      <c r="BR53" s="71">
        <v>1</v>
      </c>
      <c r="BS53" s="72"/>
      <c r="BT53" s="72"/>
      <c r="BU53" s="72"/>
      <c r="BV53" s="72"/>
      <c r="BW53" s="72"/>
      <c r="BX53" s="72"/>
      <c r="BY53" s="72"/>
      <c r="BZ53" s="72"/>
      <c r="CA53" s="72"/>
      <c r="CB53" s="73"/>
      <c r="CC53" s="74" t="s">
        <v>46</v>
      </c>
      <c r="CD53" s="75"/>
      <c r="CE53" s="75"/>
      <c r="CF53" s="75"/>
      <c r="CG53" s="75"/>
      <c r="CH53" s="75"/>
      <c r="CI53" s="76"/>
      <c r="CJ53" s="77" t="s">
        <v>172</v>
      </c>
      <c r="CK53" s="78"/>
      <c r="CL53" s="78"/>
      <c r="CM53" s="78"/>
      <c r="CN53" s="78"/>
      <c r="CO53" s="78"/>
      <c r="CP53" s="78"/>
      <c r="CQ53" s="78"/>
      <c r="CR53" s="79"/>
      <c r="CS53" s="80">
        <v>10772160</v>
      </c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2"/>
      <c r="DG53" s="83" t="s">
        <v>230</v>
      </c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5"/>
      <c r="DT53" s="66" t="s">
        <v>416</v>
      </c>
      <c r="DU53" s="67"/>
      <c r="DV53" s="67"/>
      <c r="DW53" s="67"/>
      <c r="DX53" s="67"/>
      <c r="DY53" s="67"/>
      <c r="DZ53" s="67"/>
      <c r="EA53" s="67"/>
      <c r="EB53" s="67"/>
      <c r="EC53" s="67"/>
      <c r="ED53" s="68"/>
      <c r="EE53" s="77" t="s">
        <v>379</v>
      </c>
      <c r="EF53" s="78" t="s">
        <v>246</v>
      </c>
      <c r="EG53" s="78" t="s">
        <v>246</v>
      </c>
      <c r="EH53" s="78" t="s">
        <v>246</v>
      </c>
      <c r="EI53" s="78" t="s">
        <v>246</v>
      </c>
      <c r="EJ53" s="78" t="s">
        <v>246</v>
      </c>
      <c r="EK53" s="78" t="s">
        <v>246</v>
      </c>
      <c r="EL53" s="78" t="s">
        <v>246</v>
      </c>
      <c r="EM53" s="78" t="s">
        <v>246</v>
      </c>
      <c r="EN53" s="78" t="s">
        <v>246</v>
      </c>
      <c r="EO53" s="78" t="s">
        <v>246</v>
      </c>
      <c r="EP53" s="79" t="s">
        <v>246</v>
      </c>
      <c r="EQ53" s="71" t="s">
        <v>64</v>
      </c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3"/>
    </row>
    <row r="54" spans="1:160" ht="116.25" customHeight="1">
      <c r="A54" s="83" t="s">
        <v>355</v>
      </c>
      <c r="B54" s="84"/>
      <c r="C54" s="84"/>
      <c r="D54" s="84"/>
      <c r="E54" s="84"/>
      <c r="F54" s="84"/>
      <c r="G54" s="84"/>
      <c r="H54" s="85"/>
      <c r="I54" s="66" t="s">
        <v>105</v>
      </c>
      <c r="J54" s="67"/>
      <c r="K54" s="67"/>
      <c r="L54" s="67"/>
      <c r="M54" s="67"/>
      <c r="N54" s="67"/>
      <c r="O54" s="67"/>
      <c r="P54" s="67"/>
      <c r="Q54" s="68"/>
      <c r="R54" s="66" t="s">
        <v>249</v>
      </c>
      <c r="S54" s="67"/>
      <c r="T54" s="67"/>
      <c r="U54" s="67"/>
      <c r="V54" s="67"/>
      <c r="W54" s="67"/>
      <c r="X54" s="67"/>
      <c r="Y54" s="67"/>
      <c r="Z54" s="68"/>
      <c r="AA54" s="92" t="s">
        <v>250</v>
      </c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4"/>
      <c r="AM54" s="77" t="s">
        <v>100</v>
      </c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9"/>
      <c r="BB54" s="83" t="s">
        <v>68</v>
      </c>
      <c r="BC54" s="84"/>
      <c r="BD54" s="84"/>
      <c r="BE54" s="84"/>
      <c r="BF54" s="84"/>
      <c r="BG54" s="84"/>
      <c r="BH54" s="85"/>
      <c r="BI54" s="71" t="s">
        <v>69</v>
      </c>
      <c r="BJ54" s="72"/>
      <c r="BK54" s="72"/>
      <c r="BL54" s="72"/>
      <c r="BM54" s="72"/>
      <c r="BN54" s="72"/>
      <c r="BO54" s="72"/>
      <c r="BP54" s="72"/>
      <c r="BQ54" s="73"/>
      <c r="BR54" s="71">
        <v>3</v>
      </c>
      <c r="BS54" s="72"/>
      <c r="BT54" s="72"/>
      <c r="BU54" s="72"/>
      <c r="BV54" s="72"/>
      <c r="BW54" s="72"/>
      <c r="BX54" s="72"/>
      <c r="BY54" s="72"/>
      <c r="BZ54" s="72"/>
      <c r="CA54" s="72"/>
      <c r="CB54" s="73"/>
      <c r="CC54" s="74" t="s">
        <v>46</v>
      </c>
      <c r="CD54" s="75"/>
      <c r="CE54" s="75"/>
      <c r="CF54" s="75"/>
      <c r="CG54" s="75"/>
      <c r="CH54" s="75"/>
      <c r="CI54" s="76"/>
      <c r="CJ54" s="77" t="s">
        <v>172</v>
      </c>
      <c r="CK54" s="78"/>
      <c r="CL54" s="78"/>
      <c r="CM54" s="78"/>
      <c r="CN54" s="78"/>
      <c r="CO54" s="78"/>
      <c r="CP54" s="78"/>
      <c r="CQ54" s="78"/>
      <c r="CR54" s="79"/>
      <c r="CS54" s="80">
        <v>450000</v>
      </c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2"/>
      <c r="DG54" s="83" t="s">
        <v>230</v>
      </c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66" t="s">
        <v>252</v>
      </c>
      <c r="DU54" s="67"/>
      <c r="DV54" s="67"/>
      <c r="DW54" s="67"/>
      <c r="DX54" s="67"/>
      <c r="DY54" s="67"/>
      <c r="DZ54" s="67"/>
      <c r="EA54" s="67"/>
      <c r="EB54" s="67"/>
      <c r="EC54" s="67"/>
      <c r="ED54" s="68"/>
      <c r="EE54" s="77" t="s">
        <v>379</v>
      </c>
      <c r="EF54" s="78" t="s">
        <v>246</v>
      </c>
      <c r="EG54" s="78" t="s">
        <v>246</v>
      </c>
      <c r="EH54" s="78" t="s">
        <v>246</v>
      </c>
      <c r="EI54" s="78" t="s">
        <v>246</v>
      </c>
      <c r="EJ54" s="78" t="s">
        <v>246</v>
      </c>
      <c r="EK54" s="78" t="s">
        <v>246</v>
      </c>
      <c r="EL54" s="78" t="s">
        <v>246</v>
      </c>
      <c r="EM54" s="78" t="s">
        <v>246</v>
      </c>
      <c r="EN54" s="78" t="s">
        <v>246</v>
      </c>
      <c r="EO54" s="78" t="s">
        <v>246</v>
      </c>
      <c r="EP54" s="79" t="s">
        <v>246</v>
      </c>
      <c r="EQ54" s="71" t="s">
        <v>64</v>
      </c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3"/>
    </row>
    <row r="55" spans="1:160" s="28" customFormat="1" ht="116.25" customHeight="1">
      <c r="A55" s="66" t="s">
        <v>356</v>
      </c>
      <c r="B55" s="67"/>
      <c r="C55" s="67"/>
      <c r="D55" s="67"/>
      <c r="E55" s="67"/>
      <c r="F55" s="67"/>
      <c r="G55" s="67"/>
      <c r="H55" s="68"/>
      <c r="I55" s="66" t="s">
        <v>253</v>
      </c>
      <c r="J55" s="67"/>
      <c r="K55" s="67"/>
      <c r="L55" s="67"/>
      <c r="M55" s="67"/>
      <c r="N55" s="67"/>
      <c r="O55" s="67"/>
      <c r="P55" s="67"/>
      <c r="Q55" s="68"/>
      <c r="R55" s="66" t="s">
        <v>254</v>
      </c>
      <c r="S55" s="67"/>
      <c r="T55" s="67"/>
      <c r="U55" s="67"/>
      <c r="V55" s="67"/>
      <c r="W55" s="67"/>
      <c r="X55" s="67"/>
      <c r="Y55" s="67"/>
      <c r="Z55" s="68"/>
      <c r="AA55" s="118" t="s">
        <v>255</v>
      </c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20"/>
      <c r="AM55" s="71" t="s">
        <v>100</v>
      </c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3"/>
      <c r="BB55" s="66" t="s">
        <v>68</v>
      </c>
      <c r="BC55" s="67"/>
      <c r="BD55" s="67"/>
      <c r="BE55" s="67"/>
      <c r="BF55" s="67"/>
      <c r="BG55" s="67"/>
      <c r="BH55" s="68"/>
      <c r="BI55" s="71" t="s">
        <v>69</v>
      </c>
      <c r="BJ55" s="72"/>
      <c r="BK55" s="72"/>
      <c r="BL55" s="72"/>
      <c r="BM55" s="72"/>
      <c r="BN55" s="72"/>
      <c r="BO55" s="72"/>
      <c r="BP55" s="72"/>
      <c r="BQ55" s="73"/>
      <c r="BR55" s="71">
        <v>128</v>
      </c>
      <c r="BS55" s="72"/>
      <c r="BT55" s="72"/>
      <c r="BU55" s="72"/>
      <c r="BV55" s="72"/>
      <c r="BW55" s="72"/>
      <c r="BX55" s="72"/>
      <c r="BY55" s="72"/>
      <c r="BZ55" s="72"/>
      <c r="CA55" s="72"/>
      <c r="CB55" s="73"/>
      <c r="CC55" s="191" t="s">
        <v>46</v>
      </c>
      <c r="CD55" s="192"/>
      <c r="CE55" s="192"/>
      <c r="CF55" s="192"/>
      <c r="CG55" s="192"/>
      <c r="CH55" s="192"/>
      <c r="CI55" s="193"/>
      <c r="CJ55" s="71" t="s">
        <v>172</v>
      </c>
      <c r="CK55" s="72"/>
      <c r="CL55" s="72"/>
      <c r="CM55" s="72"/>
      <c r="CN55" s="72"/>
      <c r="CO55" s="72"/>
      <c r="CP55" s="72"/>
      <c r="CQ55" s="72"/>
      <c r="CR55" s="73"/>
      <c r="CS55" s="121">
        <v>3352365.6</v>
      </c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3"/>
      <c r="DG55" s="66" t="s">
        <v>230</v>
      </c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8"/>
      <c r="DT55" s="66" t="s">
        <v>412</v>
      </c>
      <c r="DU55" s="67"/>
      <c r="DV55" s="67"/>
      <c r="DW55" s="67"/>
      <c r="DX55" s="67"/>
      <c r="DY55" s="67"/>
      <c r="DZ55" s="67"/>
      <c r="EA55" s="67"/>
      <c r="EB55" s="67"/>
      <c r="EC55" s="67"/>
      <c r="ED55" s="68"/>
      <c r="EE55" s="98" t="s">
        <v>77</v>
      </c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71" t="s">
        <v>64</v>
      </c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3"/>
    </row>
    <row r="56" spans="1:160" ht="116.25" customHeight="1">
      <c r="A56" s="83" t="s">
        <v>357</v>
      </c>
      <c r="B56" s="84"/>
      <c r="C56" s="84"/>
      <c r="D56" s="84"/>
      <c r="E56" s="84"/>
      <c r="F56" s="84"/>
      <c r="G56" s="84"/>
      <c r="H56" s="85"/>
      <c r="I56" s="66" t="s">
        <v>102</v>
      </c>
      <c r="J56" s="67"/>
      <c r="K56" s="67"/>
      <c r="L56" s="67"/>
      <c r="M56" s="67"/>
      <c r="N56" s="67"/>
      <c r="O56" s="67"/>
      <c r="P56" s="67"/>
      <c r="Q56" s="68"/>
      <c r="R56" s="66" t="s">
        <v>102</v>
      </c>
      <c r="S56" s="67"/>
      <c r="T56" s="67"/>
      <c r="U56" s="67"/>
      <c r="V56" s="67"/>
      <c r="W56" s="67"/>
      <c r="X56" s="67"/>
      <c r="Y56" s="67"/>
      <c r="Z56" s="68"/>
      <c r="AA56" s="92" t="s">
        <v>258</v>
      </c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4"/>
      <c r="AM56" s="77" t="s">
        <v>100</v>
      </c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9"/>
      <c r="BB56" s="83" t="s">
        <v>103</v>
      </c>
      <c r="BC56" s="84"/>
      <c r="BD56" s="84"/>
      <c r="BE56" s="84"/>
      <c r="BF56" s="84"/>
      <c r="BG56" s="84"/>
      <c r="BH56" s="85"/>
      <c r="BI56" s="71" t="s">
        <v>171</v>
      </c>
      <c r="BJ56" s="72"/>
      <c r="BK56" s="72"/>
      <c r="BL56" s="72"/>
      <c r="BM56" s="72"/>
      <c r="BN56" s="72"/>
      <c r="BO56" s="72"/>
      <c r="BP56" s="72"/>
      <c r="BQ56" s="73"/>
      <c r="BR56" s="71">
        <v>430</v>
      </c>
      <c r="BS56" s="72"/>
      <c r="BT56" s="72"/>
      <c r="BU56" s="72"/>
      <c r="BV56" s="72"/>
      <c r="BW56" s="72"/>
      <c r="BX56" s="72"/>
      <c r="BY56" s="72"/>
      <c r="BZ56" s="72"/>
      <c r="CA56" s="72"/>
      <c r="CB56" s="73"/>
      <c r="CC56" s="74" t="s">
        <v>46</v>
      </c>
      <c r="CD56" s="75"/>
      <c r="CE56" s="75"/>
      <c r="CF56" s="75"/>
      <c r="CG56" s="75"/>
      <c r="CH56" s="75"/>
      <c r="CI56" s="76"/>
      <c r="CJ56" s="77" t="s">
        <v>172</v>
      </c>
      <c r="CK56" s="78"/>
      <c r="CL56" s="78"/>
      <c r="CM56" s="78"/>
      <c r="CN56" s="78"/>
      <c r="CO56" s="78"/>
      <c r="CP56" s="78"/>
      <c r="CQ56" s="78"/>
      <c r="CR56" s="79"/>
      <c r="CS56" s="80">
        <v>9943824</v>
      </c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2"/>
      <c r="DG56" s="83" t="s">
        <v>230</v>
      </c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5"/>
      <c r="DT56" s="66" t="s">
        <v>412</v>
      </c>
      <c r="DU56" s="67"/>
      <c r="DV56" s="67"/>
      <c r="DW56" s="67"/>
      <c r="DX56" s="67"/>
      <c r="DY56" s="67"/>
      <c r="DZ56" s="67"/>
      <c r="EA56" s="67"/>
      <c r="EB56" s="67"/>
      <c r="EC56" s="67"/>
      <c r="ED56" s="68"/>
      <c r="EE56" s="98" t="s">
        <v>77</v>
      </c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71" t="s">
        <v>64</v>
      </c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3"/>
    </row>
    <row r="57" spans="1:160" ht="141" customHeight="1">
      <c r="A57" s="83" t="s">
        <v>358</v>
      </c>
      <c r="B57" s="84"/>
      <c r="C57" s="84"/>
      <c r="D57" s="84"/>
      <c r="E57" s="84"/>
      <c r="F57" s="84"/>
      <c r="G57" s="84"/>
      <c r="H57" s="85"/>
      <c r="I57" s="66" t="s">
        <v>259</v>
      </c>
      <c r="J57" s="67"/>
      <c r="K57" s="67"/>
      <c r="L57" s="67"/>
      <c r="M57" s="67"/>
      <c r="N57" s="67"/>
      <c r="O57" s="67"/>
      <c r="P57" s="67"/>
      <c r="Q57" s="68"/>
      <c r="R57" s="66" t="s">
        <v>259</v>
      </c>
      <c r="S57" s="67"/>
      <c r="T57" s="67"/>
      <c r="U57" s="67"/>
      <c r="V57" s="67"/>
      <c r="W57" s="67"/>
      <c r="X57" s="67"/>
      <c r="Y57" s="67"/>
      <c r="Z57" s="68"/>
      <c r="AA57" s="92" t="s">
        <v>417</v>
      </c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4"/>
      <c r="AM57" s="77" t="s">
        <v>74</v>
      </c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9"/>
      <c r="BB57" s="83" t="s">
        <v>68</v>
      </c>
      <c r="BC57" s="84"/>
      <c r="BD57" s="84"/>
      <c r="BE57" s="84"/>
      <c r="BF57" s="84"/>
      <c r="BG57" s="84"/>
      <c r="BH57" s="85"/>
      <c r="BI57" s="71" t="s">
        <v>69</v>
      </c>
      <c r="BJ57" s="72"/>
      <c r="BK57" s="72"/>
      <c r="BL57" s="72"/>
      <c r="BM57" s="72"/>
      <c r="BN57" s="72"/>
      <c r="BO57" s="72"/>
      <c r="BP57" s="72"/>
      <c r="BQ57" s="73"/>
      <c r="BR57" s="71">
        <v>1</v>
      </c>
      <c r="BS57" s="72"/>
      <c r="BT57" s="72"/>
      <c r="BU57" s="72"/>
      <c r="BV57" s="72"/>
      <c r="BW57" s="72"/>
      <c r="BX57" s="72"/>
      <c r="BY57" s="72"/>
      <c r="BZ57" s="72"/>
      <c r="CA57" s="72"/>
      <c r="CB57" s="73"/>
      <c r="CC57" s="74" t="s">
        <v>46</v>
      </c>
      <c r="CD57" s="75"/>
      <c r="CE57" s="75"/>
      <c r="CF57" s="75"/>
      <c r="CG57" s="75"/>
      <c r="CH57" s="75"/>
      <c r="CI57" s="76"/>
      <c r="CJ57" s="77" t="s">
        <v>172</v>
      </c>
      <c r="CK57" s="78"/>
      <c r="CL57" s="78"/>
      <c r="CM57" s="78"/>
      <c r="CN57" s="78"/>
      <c r="CO57" s="78"/>
      <c r="CP57" s="78"/>
      <c r="CQ57" s="78"/>
      <c r="CR57" s="79"/>
      <c r="CS57" s="80">
        <v>1500000</v>
      </c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2"/>
      <c r="DG57" s="83" t="s">
        <v>230</v>
      </c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5"/>
      <c r="DT57" s="66" t="s">
        <v>299</v>
      </c>
      <c r="DU57" s="67"/>
      <c r="DV57" s="67"/>
      <c r="DW57" s="67"/>
      <c r="DX57" s="67"/>
      <c r="DY57" s="67"/>
      <c r="DZ57" s="67"/>
      <c r="EA57" s="67"/>
      <c r="EB57" s="67"/>
      <c r="EC57" s="67"/>
      <c r="ED57" s="68"/>
      <c r="EE57" s="77" t="s">
        <v>379</v>
      </c>
      <c r="EF57" s="78" t="s">
        <v>246</v>
      </c>
      <c r="EG57" s="78" t="s">
        <v>246</v>
      </c>
      <c r="EH57" s="78" t="s">
        <v>246</v>
      </c>
      <c r="EI57" s="78" t="s">
        <v>246</v>
      </c>
      <c r="EJ57" s="78" t="s">
        <v>246</v>
      </c>
      <c r="EK57" s="78" t="s">
        <v>246</v>
      </c>
      <c r="EL57" s="78" t="s">
        <v>246</v>
      </c>
      <c r="EM57" s="78" t="s">
        <v>246</v>
      </c>
      <c r="EN57" s="78" t="s">
        <v>246</v>
      </c>
      <c r="EO57" s="78" t="s">
        <v>246</v>
      </c>
      <c r="EP57" s="79" t="s">
        <v>246</v>
      </c>
      <c r="EQ57" s="71" t="s">
        <v>64</v>
      </c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3"/>
    </row>
    <row r="58" spans="1:160" ht="79.5" customHeight="1">
      <c r="A58" s="83" t="s">
        <v>359</v>
      </c>
      <c r="B58" s="84"/>
      <c r="C58" s="84"/>
      <c r="D58" s="84"/>
      <c r="E58" s="84"/>
      <c r="F58" s="84"/>
      <c r="G58" s="84"/>
      <c r="H58" s="85"/>
      <c r="I58" s="66" t="s">
        <v>227</v>
      </c>
      <c r="J58" s="67"/>
      <c r="K58" s="67"/>
      <c r="L58" s="67"/>
      <c r="M58" s="67"/>
      <c r="N58" s="67"/>
      <c r="O58" s="67"/>
      <c r="P58" s="67"/>
      <c r="Q58" s="68"/>
      <c r="R58" s="66" t="s">
        <v>228</v>
      </c>
      <c r="S58" s="67"/>
      <c r="T58" s="67"/>
      <c r="U58" s="67"/>
      <c r="V58" s="67"/>
      <c r="W58" s="67"/>
      <c r="X58" s="67"/>
      <c r="Y58" s="67"/>
      <c r="Z58" s="68"/>
      <c r="AA58" s="92" t="s">
        <v>229</v>
      </c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4"/>
      <c r="AM58" s="77" t="s">
        <v>74</v>
      </c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9"/>
      <c r="BB58" s="83" t="s">
        <v>68</v>
      </c>
      <c r="BC58" s="84"/>
      <c r="BD58" s="84"/>
      <c r="BE58" s="84"/>
      <c r="BF58" s="84"/>
      <c r="BG58" s="84"/>
      <c r="BH58" s="85"/>
      <c r="BI58" s="71" t="s">
        <v>165</v>
      </c>
      <c r="BJ58" s="72"/>
      <c r="BK58" s="72"/>
      <c r="BL58" s="72"/>
      <c r="BM58" s="72"/>
      <c r="BN58" s="72"/>
      <c r="BO58" s="72"/>
      <c r="BP58" s="72"/>
      <c r="BQ58" s="73"/>
      <c r="BR58" s="71">
        <v>1</v>
      </c>
      <c r="BS58" s="72"/>
      <c r="BT58" s="72"/>
      <c r="BU58" s="72"/>
      <c r="BV58" s="72"/>
      <c r="BW58" s="72"/>
      <c r="BX58" s="72"/>
      <c r="BY58" s="72"/>
      <c r="BZ58" s="72"/>
      <c r="CA58" s="72"/>
      <c r="CB58" s="73"/>
      <c r="CC58" s="74" t="s">
        <v>46</v>
      </c>
      <c r="CD58" s="75"/>
      <c r="CE58" s="75"/>
      <c r="CF58" s="75"/>
      <c r="CG58" s="75"/>
      <c r="CH58" s="75"/>
      <c r="CI58" s="76"/>
      <c r="CJ58" s="77" t="s">
        <v>172</v>
      </c>
      <c r="CK58" s="78"/>
      <c r="CL58" s="78"/>
      <c r="CM58" s="78"/>
      <c r="CN58" s="78"/>
      <c r="CO58" s="78"/>
      <c r="CP58" s="78"/>
      <c r="CQ58" s="78"/>
      <c r="CR58" s="79"/>
      <c r="CS58" s="121">
        <v>617760</v>
      </c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3"/>
      <c r="DG58" s="66" t="s">
        <v>230</v>
      </c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8"/>
      <c r="DT58" s="66" t="s">
        <v>231</v>
      </c>
      <c r="DU58" s="67"/>
      <c r="DV58" s="67"/>
      <c r="DW58" s="67"/>
      <c r="DX58" s="67"/>
      <c r="DY58" s="67"/>
      <c r="DZ58" s="67"/>
      <c r="EA58" s="67"/>
      <c r="EB58" s="67"/>
      <c r="EC58" s="67"/>
      <c r="ED58" s="68"/>
      <c r="EE58" s="98" t="s">
        <v>77</v>
      </c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70" t="s">
        <v>64</v>
      </c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</row>
    <row r="59" spans="1:160" s="28" customFormat="1" ht="79.5" customHeight="1">
      <c r="A59" s="66"/>
      <c r="B59" s="67"/>
      <c r="C59" s="67"/>
      <c r="D59" s="67"/>
      <c r="E59" s="67"/>
      <c r="F59" s="67"/>
      <c r="G59" s="67"/>
      <c r="H59" s="68"/>
      <c r="I59" s="66"/>
      <c r="J59" s="67"/>
      <c r="K59" s="67"/>
      <c r="L59" s="67"/>
      <c r="M59" s="67"/>
      <c r="N59" s="67"/>
      <c r="O59" s="67"/>
      <c r="P59" s="67"/>
      <c r="Q59" s="68"/>
      <c r="R59" s="66"/>
      <c r="S59" s="67"/>
      <c r="T59" s="67"/>
      <c r="U59" s="67"/>
      <c r="V59" s="67"/>
      <c r="W59" s="67"/>
      <c r="X59" s="67"/>
      <c r="Y59" s="67"/>
      <c r="Z59" s="68"/>
      <c r="AA59" s="118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20"/>
      <c r="AM59" s="71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3"/>
      <c r="BB59" s="66"/>
      <c r="BC59" s="67"/>
      <c r="BD59" s="67"/>
      <c r="BE59" s="67"/>
      <c r="BF59" s="67"/>
      <c r="BG59" s="67"/>
      <c r="BH59" s="68"/>
      <c r="BI59" s="71"/>
      <c r="BJ59" s="72"/>
      <c r="BK59" s="72"/>
      <c r="BL59" s="72"/>
      <c r="BM59" s="72"/>
      <c r="BN59" s="72"/>
      <c r="BO59" s="72"/>
      <c r="BP59" s="72"/>
      <c r="BQ59" s="73"/>
      <c r="BR59" s="71"/>
      <c r="BS59" s="72"/>
      <c r="BT59" s="72"/>
      <c r="BU59" s="72"/>
      <c r="BV59" s="72"/>
      <c r="BW59" s="72"/>
      <c r="BX59" s="72"/>
      <c r="BY59" s="72"/>
      <c r="BZ59" s="72"/>
      <c r="CA59" s="72"/>
      <c r="CB59" s="73"/>
      <c r="CC59" s="191"/>
      <c r="CD59" s="192"/>
      <c r="CE59" s="192"/>
      <c r="CF59" s="192"/>
      <c r="CG59" s="192"/>
      <c r="CH59" s="192"/>
      <c r="CI59" s="193"/>
      <c r="CJ59" s="203" t="s">
        <v>394</v>
      </c>
      <c r="CK59" s="72"/>
      <c r="CL59" s="72"/>
      <c r="CM59" s="72"/>
      <c r="CN59" s="72"/>
      <c r="CO59" s="72"/>
      <c r="CP59" s="72"/>
      <c r="CQ59" s="72"/>
      <c r="CR59" s="73"/>
      <c r="CS59" s="204">
        <f>SUM(CS22:CS58)</f>
        <v>81584376.37</v>
      </c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6"/>
      <c r="DG59" s="66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8"/>
      <c r="DT59" s="66"/>
      <c r="DU59" s="67"/>
      <c r="DV59" s="67"/>
      <c r="DW59" s="67"/>
      <c r="DX59" s="67"/>
      <c r="DY59" s="67"/>
      <c r="DZ59" s="67"/>
      <c r="EA59" s="67"/>
      <c r="EB59" s="67"/>
      <c r="EC59" s="67"/>
      <c r="ED59" s="6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</row>
    <row r="60" spans="1:160" s="28" customFormat="1" ht="17.25" customHeight="1">
      <c r="A60" s="144" t="s">
        <v>56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</row>
    <row r="61" spans="1:160" s="33" customFormat="1" ht="114.75" customHeight="1">
      <c r="A61" s="83" t="s">
        <v>360</v>
      </c>
      <c r="B61" s="84"/>
      <c r="C61" s="84"/>
      <c r="D61" s="84"/>
      <c r="E61" s="84"/>
      <c r="F61" s="84"/>
      <c r="G61" s="84"/>
      <c r="H61" s="85"/>
      <c r="I61" s="83" t="s">
        <v>376</v>
      </c>
      <c r="J61" s="84" t="s">
        <v>301</v>
      </c>
      <c r="K61" s="84" t="s">
        <v>301</v>
      </c>
      <c r="L61" s="84" t="s">
        <v>301</v>
      </c>
      <c r="M61" s="84" t="s">
        <v>301</v>
      </c>
      <c r="N61" s="84" t="s">
        <v>301</v>
      </c>
      <c r="O61" s="84" t="s">
        <v>301</v>
      </c>
      <c r="P61" s="84" t="s">
        <v>301</v>
      </c>
      <c r="Q61" s="85" t="s">
        <v>301</v>
      </c>
      <c r="R61" s="83" t="s">
        <v>418</v>
      </c>
      <c r="S61" s="84" t="s">
        <v>302</v>
      </c>
      <c r="T61" s="84" t="s">
        <v>302</v>
      </c>
      <c r="U61" s="84" t="s">
        <v>302</v>
      </c>
      <c r="V61" s="84" t="s">
        <v>302</v>
      </c>
      <c r="W61" s="84" t="s">
        <v>302</v>
      </c>
      <c r="X61" s="84" t="s">
        <v>302</v>
      </c>
      <c r="Y61" s="84" t="s">
        <v>302</v>
      </c>
      <c r="Z61" s="85" t="s">
        <v>302</v>
      </c>
      <c r="AA61" s="92" t="s">
        <v>267</v>
      </c>
      <c r="AB61" s="93" t="s">
        <v>303</v>
      </c>
      <c r="AC61" s="93" t="s">
        <v>303</v>
      </c>
      <c r="AD61" s="93" t="s">
        <v>303</v>
      </c>
      <c r="AE61" s="93" t="s">
        <v>303</v>
      </c>
      <c r="AF61" s="93" t="s">
        <v>303</v>
      </c>
      <c r="AG61" s="93" t="s">
        <v>303</v>
      </c>
      <c r="AH61" s="93" t="s">
        <v>303</v>
      </c>
      <c r="AI61" s="93" t="s">
        <v>303</v>
      </c>
      <c r="AJ61" s="93" t="s">
        <v>303</v>
      </c>
      <c r="AK61" s="93" t="s">
        <v>303</v>
      </c>
      <c r="AL61" s="94" t="s">
        <v>303</v>
      </c>
      <c r="AM61" s="77" t="s">
        <v>74</v>
      </c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9"/>
      <c r="BB61" s="83">
        <v>796</v>
      </c>
      <c r="BC61" s="84">
        <v>796</v>
      </c>
      <c r="BD61" s="84">
        <v>796</v>
      </c>
      <c r="BE61" s="84">
        <v>796</v>
      </c>
      <c r="BF61" s="84">
        <v>796</v>
      </c>
      <c r="BG61" s="84">
        <v>796</v>
      </c>
      <c r="BH61" s="85">
        <v>796</v>
      </c>
      <c r="BI61" s="77" t="s">
        <v>304</v>
      </c>
      <c r="BJ61" s="78"/>
      <c r="BK61" s="78"/>
      <c r="BL61" s="78"/>
      <c r="BM61" s="78"/>
      <c r="BN61" s="78"/>
      <c r="BO61" s="78"/>
      <c r="BP61" s="78"/>
      <c r="BQ61" s="79"/>
      <c r="BR61" s="77">
        <v>126</v>
      </c>
      <c r="BS61" s="78"/>
      <c r="BT61" s="78"/>
      <c r="BU61" s="78"/>
      <c r="BV61" s="78"/>
      <c r="BW61" s="78"/>
      <c r="BX61" s="78"/>
      <c r="BY61" s="78"/>
      <c r="BZ61" s="78"/>
      <c r="CA61" s="78"/>
      <c r="CB61" s="79"/>
      <c r="CC61" s="74" t="s">
        <v>46</v>
      </c>
      <c r="CD61" s="75"/>
      <c r="CE61" s="75"/>
      <c r="CF61" s="75"/>
      <c r="CG61" s="75"/>
      <c r="CH61" s="75"/>
      <c r="CI61" s="76"/>
      <c r="CJ61" s="77" t="s">
        <v>172</v>
      </c>
      <c r="CK61" s="78"/>
      <c r="CL61" s="78"/>
      <c r="CM61" s="78"/>
      <c r="CN61" s="78"/>
      <c r="CO61" s="78"/>
      <c r="CP61" s="78"/>
      <c r="CQ61" s="78"/>
      <c r="CR61" s="79"/>
      <c r="CS61" s="80">
        <v>240215</v>
      </c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2"/>
      <c r="DG61" s="83" t="s">
        <v>349</v>
      </c>
      <c r="DH61" s="84" t="s">
        <v>305</v>
      </c>
      <c r="DI61" s="84" t="s">
        <v>305</v>
      </c>
      <c r="DJ61" s="84" t="s">
        <v>305</v>
      </c>
      <c r="DK61" s="84" t="s">
        <v>305</v>
      </c>
      <c r="DL61" s="84" t="s">
        <v>305</v>
      </c>
      <c r="DM61" s="84" t="s">
        <v>305</v>
      </c>
      <c r="DN61" s="84" t="s">
        <v>305</v>
      </c>
      <c r="DO61" s="84" t="s">
        <v>305</v>
      </c>
      <c r="DP61" s="84" t="s">
        <v>305</v>
      </c>
      <c r="DQ61" s="84" t="s">
        <v>305</v>
      </c>
      <c r="DR61" s="84" t="s">
        <v>305</v>
      </c>
      <c r="DS61" s="85" t="s">
        <v>305</v>
      </c>
      <c r="DT61" s="83" t="s">
        <v>419</v>
      </c>
      <c r="DU61" s="84" t="s">
        <v>299</v>
      </c>
      <c r="DV61" s="84" t="s">
        <v>299</v>
      </c>
      <c r="DW61" s="84" t="s">
        <v>299</v>
      </c>
      <c r="DX61" s="84" t="s">
        <v>299</v>
      </c>
      <c r="DY61" s="84" t="s">
        <v>299</v>
      </c>
      <c r="DZ61" s="84" t="s">
        <v>299</v>
      </c>
      <c r="EA61" s="84" t="s">
        <v>299</v>
      </c>
      <c r="EB61" s="84" t="s">
        <v>299</v>
      </c>
      <c r="EC61" s="84" t="s">
        <v>299</v>
      </c>
      <c r="ED61" s="85" t="s">
        <v>299</v>
      </c>
      <c r="EE61" s="98" t="s">
        <v>77</v>
      </c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71" t="s">
        <v>64</v>
      </c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3"/>
    </row>
    <row r="62" spans="1:160" s="33" customFormat="1" ht="114.75" customHeight="1">
      <c r="A62" s="83" t="s">
        <v>361</v>
      </c>
      <c r="B62" s="84"/>
      <c r="C62" s="84"/>
      <c r="D62" s="84"/>
      <c r="E62" s="84"/>
      <c r="F62" s="84"/>
      <c r="G62" s="84"/>
      <c r="H62" s="85"/>
      <c r="I62" s="83" t="s">
        <v>66</v>
      </c>
      <c r="J62" s="84" t="s">
        <v>301</v>
      </c>
      <c r="K62" s="84" t="s">
        <v>301</v>
      </c>
      <c r="L62" s="84" t="s">
        <v>301</v>
      </c>
      <c r="M62" s="84" t="s">
        <v>301</v>
      </c>
      <c r="N62" s="84" t="s">
        <v>301</v>
      </c>
      <c r="O62" s="84" t="s">
        <v>301</v>
      </c>
      <c r="P62" s="84" t="s">
        <v>301</v>
      </c>
      <c r="Q62" s="85" t="s">
        <v>301</v>
      </c>
      <c r="R62" s="83" t="s">
        <v>302</v>
      </c>
      <c r="S62" s="84" t="s">
        <v>302</v>
      </c>
      <c r="T62" s="84" t="s">
        <v>302</v>
      </c>
      <c r="U62" s="84" t="s">
        <v>302</v>
      </c>
      <c r="V62" s="84" t="s">
        <v>302</v>
      </c>
      <c r="W62" s="84" t="s">
        <v>302</v>
      </c>
      <c r="X62" s="84" t="s">
        <v>302</v>
      </c>
      <c r="Y62" s="84" t="s">
        <v>302</v>
      </c>
      <c r="Z62" s="85" t="s">
        <v>302</v>
      </c>
      <c r="AA62" s="92" t="s">
        <v>348</v>
      </c>
      <c r="AB62" s="93" t="s">
        <v>303</v>
      </c>
      <c r="AC62" s="93" t="s">
        <v>303</v>
      </c>
      <c r="AD62" s="93" t="s">
        <v>303</v>
      </c>
      <c r="AE62" s="93" t="s">
        <v>303</v>
      </c>
      <c r="AF62" s="93" t="s">
        <v>303</v>
      </c>
      <c r="AG62" s="93" t="s">
        <v>303</v>
      </c>
      <c r="AH62" s="93" t="s">
        <v>303</v>
      </c>
      <c r="AI62" s="93" t="s">
        <v>303</v>
      </c>
      <c r="AJ62" s="93" t="s">
        <v>303</v>
      </c>
      <c r="AK62" s="93" t="s">
        <v>303</v>
      </c>
      <c r="AL62" s="94" t="s">
        <v>303</v>
      </c>
      <c r="AM62" s="77" t="s">
        <v>100</v>
      </c>
      <c r="AN62" s="78" t="s">
        <v>100</v>
      </c>
      <c r="AO62" s="78" t="s">
        <v>100</v>
      </c>
      <c r="AP62" s="78" t="s">
        <v>100</v>
      </c>
      <c r="AQ62" s="78" t="s">
        <v>100</v>
      </c>
      <c r="AR62" s="78" t="s">
        <v>100</v>
      </c>
      <c r="AS62" s="78" t="s">
        <v>100</v>
      </c>
      <c r="AT62" s="78" t="s">
        <v>100</v>
      </c>
      <c r="AU62" s="78" t="s">
        <v>100</v>
      </c>
      <c r="AV62" s="78" t="s">
        <v>100</v>
      </c>
      <c r="AW62" s="78" t="s">
        <v>100</v>
      </c>
      <c r="AX62" s="78" t="s">
        <v>100</v>
      </c>
      <c r="AY62" s="78" t="s">
        <v>100</v>
      </c>
      <c r="AZ62" s="78" t="s">
        <v>100</v>
      </c>
      <c r="BA62" s="79" t="s">
        <v>100</v>
      </c>
      <c r="BB62" s="83">
        <v>796</v>
      </c>
      <c r="BC62" s="84">
        <v>796</v>
      </c>
      <c r="BD62" s="84">
        <v>796</v>
      </c>
      <c r="BE62" s="84">
        <v>796</v>
      </c>
      <c r="BF62" s="84">
        <v>796</v>
      </c>
      <c r="BG62" s="84">
        <v>796</v>
      </c>
      <c r="BH62" s="85">
        <v>796</v>
      </c>
      <c r="BI62" s="77" t="s">
        <v>304</v>
      </c>
      <c r="BJ62" s="78"/>
      <c r="BK62" s="78"/>
      <c r="BL62" s="78"/>
      <c r="BM62" s="78"/>
      <c r="BN62" s="78"/>
      <c r="BO62" s="78"/>
      <c r="BP62" s="78"/>
      <c r="BQ62" s="79"/>
      <c r="BR62" s="77">
        <v>1</v>
      </c>
      <c r="BS62" s="78"/>
      <c r="BT62" s="78"/>
      <c r="BU62" s="78"/>
      <c r="BV62" s="78"/>
      <c r="BW62" s="78"/>
      <c r="BX62" s="78"/>
      <c r="BY62" s="78"/>
      <c r="BZ62" s="78"/>
      <c r="CA62" s="78"/>
      <c r="CB62" s="79"/>
      <c r="CC62" s="74" t="s">
        <v>46</v>
      </c>
      <c r="CD62" s="75"/>
      <c r="CE62" s="75"/>
      <c r="CF62" s="75"/>
      <c r="CG62" s="75"/>
      <c r="CH62" s="75"/>
      <c r="CI62" s="76"/>
      <c r="CJ62" s="77" t="s">
        <v>172</v>
      </c>
      <c r="CK62" s="78"/>
      <c r="CL62" s="78"/>
      <c r="CM62" s="78"/>
      <c r="CN62" s="78"/>
      <c r="CO62" s="78"/>
      <c r="CP62" s="78"/>
      <c r="CQ62" s="78"/>
      <c r="CR62" s="79"/>
      <c r="CS62" s="80">
        <v>864000</v>
      </c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2"/>
      <c r="DG62" s="83" t="s">
        <v>349</v>
      </c>
      <c r="DH62" s="84" t="s">
        <v>305</v>
      </c>
      <c r="DI62" s="84" t="s">
        <v>305</v>
      </c>
      <c r="DJ62" s="84" t="s">
        <v>305</v>
      </c>
      <c r="DK62" s="84" t="s">
        <v>305</v>
      </c>
      <c r="DL62" s="84" t="s">
        <v>305</v>
      </c>
      <c r="DM62" s="84" t="s">
        <v>305</v>
      </c>
      <c r="DN62" s="84" t="s">
        <v>305</v>
      </c>
      <c r="DO62" s="84" t="s">
        <v>305</v>
      </c>
      <c r="DP62" s="84" t="s">
        <v>305</v>
      </c>
      <c r="DQ62" s="84" t="s">
        <v>305</v>
      </c>
      <c r="DR62" s="84" t="s">
        <v>305</v>
      </c>
      <c r="DS62" s="85" t="s">
        <v>305</v>
      </c>
      <c r="DT62" s="83" t="s">
        <v>257</v>
      </c>
      <c r="DU62" s="84" t="s">
        <v>299</v>
      </c>
      <c r="DV62" s="84" t="s">
        <v>299</v>
      </c>
      <c r="DW62" s="84" t="s">
        <v>299</v>
      </c>
      <c r="DX62" s="84" t="s">
        <v>299</v>
      </c>
      <c r="DY62" s="84" t="s">
        <v>299</v>
      </c>
      <c r="DZ62" s="84" t="s">
        <v>299</v>
      </c>
      <c r="EA62" s="84" t="s">
        <v>299</v>
      </c>
      <c r="EB62" s="84" t="s">
        <v>299</v>
      </c>
      <c r="EC62" s="84" t="s">
        <v>299</v>
      </c>
      <c r="ED62" s="85" t="s">
        <v>299</v>
      </c>
      <c r="EE62" s="77" t="s">
        <v>379</v>
      </c>
      <c r="EF62" s="78" t="s">
        <v>246</v>
      </c>
      <c r="EG62" s="78" t="s">
        <v>246</v>
      </c>
      <c r="EH62" s="78" t="s">
        <v>246</v>
      </c>
      <c r="EI62" s="78" t="s">
        <v>246</v>
      </c>
      <c r="EJ62" s="78" t="s">
        <v>246</v>
      </c>
      <c r="EK62" s="78" t="s">
        <v>246</v>
      </c>
      <c r="EL62" s="78" t="s">
        <v>246</v>
      </c>
      <c r="EM62" s="78" t="s">
        <v>246</v>
      </c>
      <c r="EN62" s="78" t="s">
        <v>246</v>
      </c>
      <c r="EO62" s="78" t="s">
        <v>246</v>
      </c>
      <c r="EP62" s="79" t="s">
        <v>246</v>
      </c>
      <c r="EQ62" s="71" t="s">
        <v>64</v>
      </c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3"/>
    </row>
    <row r="63" spans="1:160" s="33" customFormat="1" ht="114.75" customHeight="1">
      <c r="A63" s="83" t="s">
        <v>362</v>
      </c>
      <c r="B63" s="84"/>
      <c r="C63" s="84"/>
      <c r="D63" s="84"/>
      <c r="E63" s="84"/>
      <c r="F63" s="84"/>
      <c r="G63" s="84"/>
      <c r="H63" s="85"/>
      <c r="I63" s="83" t="s">
        <v>420</v>
      </c>
      <c r="J63" s="84" t="s">
        <v>301</v>
      </c>
      <c r="K63" s="84" t="s">
        <v>301</v>
      </c>
      <c r="L63" s="84" t="s">
        <v>301</v>
      </c>
      <c r="M63" s="84" t="s">
        <v>301</v>
      </c>
      <c r="N63" s="84" t="s">
        <v>301</v>
      </c>
      <c r="O63" s="84" t="s">
        <v>301</v>
      </c>
      <c r="P63" s="84" t="s">
        <v>301</v>
      </c>
      <c r="Q63" s="85" t="s">
        <v>301</v>
      </c>
      <c r="R63" s="83" t="s">
        <v>421</v>
      </c>
      <c r="S63" s="84" t="s">
        <v>302</v>
      </c>
      <c r="T63" s="84" t="s">
        <v>302</v>
      </c>
      <c r="U63" s="84" t="s">
        <v>302</v>
      </c>
      <c r="V63" s="84" t="s">
        <v>302</v>
      </c>
      <c r="W63" s="84" t="s">
        <v>302</v>
      </c>
      <c r="X63" s="84" t="s">
        <v>302</v>
      </c>
      <c r="Y63" s="84" t="s">
        <v>302</v>
      </c>
      <c r="Z63" s="85" t="s">
        <v>302</v>
      </c>
      <c r="AA63" s="92" t="s">
        <v>84</v>
      </c>
      <c r="AB63" s="93" t="s">
        <v>303</v>
      </c>
      <c r="AC63" s="93" t="s">
        <v>303</v>
      </c>
      <c r="AD63" s="93" t="s">
        <v>303</v>
      </c>
      <c r="AE63" s="93" t="s">
        <v>303</v>
      </c>
      <c r="AF63" s="93" t="s">
        <v>303</v>
      </c>
      <c r="AG63" s="93" t="s">
        <v>303</v>
      </c>
      <c r="AH63" s="93" t="s">
        <v>303</v>
      </c>
      <c r="AI63" s="93" t="s">
        <v>303</v>
      </c>
      <c r="AJ63" s="93" t="s">
        <v>303</v>
      </c>
      <c r="AK63" s="93" t="s">
        <v>303</v>
      </c>
      <c r="AL63" s="94" t="s">
        <v>303</v>
      </c>
      <c r="AM63" s="77" t="s">
        <v>74</v>
      </c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9"/>
      <c r="BB63" s="83" t="s">
        <v>205</v>
      </c>
      <c r="BC63" s="84">
        <v>796</v>
      </c>
      <c r="BD63" s="84">
        <v>796</v>
      </c>
      <c r="BE63" s="84">
        <v>796</v>
      </c>
      <c r="BF63" s="84">
        <v>796</v>
      </c>
      <c r="BG63" s="84">
        <v>796</v>
      </c>
      <c r="BH63" s="85">
        <v>796</v>
      </c>
      <c r="BI63" s="77" t="s">
        <v>86</v>
      </c>
      <c r="BJ63" s="78"/>
      <c r="BK63" s="78"/>
      <c r="BL63" s="78"/>
      <c r="BM63" s="78"/>
      <c r="BN63" s="78"/>
      <c r="BO63" s="78"/>
      <c r="BP63" s="78"/>
      <c r="BQ63" s="79"/>
      <c r="BR63" s="77">
        <v>3660</v>
      </c>
      <c r="BS63" s="78"/>
      <c r="BT63" s="78"/>
      <c r="BU63" s="78"/>
      <c r="BV63" s="78"/>
      <c r="BW63" s="78"/>
      <c r="BX63" s="78"/>
      <c r="BY63" s="78"/>
      <c r="BZ63" s="78"/>
      <c r="CA63" s="78"/>
      <c r="CB63" s="79"/>
      <c r="CC63" s="74" t="s">
        <v>46</v>
      </c>
      <c r="CD63" s="75"/>
      <c r="CE63" s="75"/>
      <c r="CF63" s="75"/>
      <c r="CG63" s="75"/>
      <c r="CH63" s="75"/>
      <c r="CI63" s="76"/>
      <c r="CJ63" s="77" t="s">
        <v>172</v>
      </c>
      <c r="CK63" s="78"/>
      <c r="CL63" s="78"/>
      <c r="CM63" s="78"/>
      <c r="CN63" s="78"/>
      <c r="CO63" s="78"/>
      <c r="CP63" s="78"/>
      <c r="CQ63" s="78"/>
      <c r="CR63" s="79"/>
      <c r="CS63" s="80">
        <v>351360</v>
      </c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2"/>
      <c r="DG63" s="83" t="s">
        <v>349</v>
      </c>
      <c r="DH63" s="84" t="s">
        <v>305</v>
      </c>
      <c r="DI63" s="84" t="s">
        <v>305</v>
      </c>
      <c r="DJ63" s="84" t="s">
        <v>305</v>
      </c>
      <c r="DK63" s="84" t="s">
        <v>305</v>
      </c>
      <c r="DL63" s="84" t="s">
        <v>305</v>
      </c>
      <c r="DM63" s="84" t="s">
        <v>305</v>
      </c>
      <c r="DN63" s="84" t="s">
        <v>305</v>
      </c>
      <c r="DO63" s="84" t="s">
        <v>305</v>
      </c>
      <c r="DP63" s="84" t="s">
        <v>305</v>
      </c>
      <c r="DQ63" s="84" t="s">
        <v>305</v>
      </c>
      <c r="DR63" s="84" t="s">
        <v>305</v>
      </c>
      <c r="DS63" s="85" t="s">
        <v>305</v>
      </c>
      <c r="DT63" s="83" t="s">
        <v>257</v>
      </c>
      <c r="DU63" s="84" t="s">
        <v>299</v>
      </c>
      <c r="DV63" s="84" t="s">
        <v>299</v>
      </c>
      <c r="DW63" s="84" t="s">
        <v>299</v>
      </c>
      <c r="DX63" s="84" t="s">
        <v>299</v>
      </c>
      <c r="DY63" s="84" t="s">
        <v>299</v>
      </c>
      <c r="DZ63" s="84" t="s">
        <v>299</v>
      </c>
      <c r="EA63" s="84" t="s">
        <v>299</v>
      </c>
      <c r="EB63" s="84" t="s">
        <v>299</v>
      </c>
      <c r="EC63" s="84" t="s">
        <v>299</v>
      </c>
      <c r="ED63" s="85" t="s">
        <v>299</v>
      </c>
      <c r="EE63" s="98" t="s">
        <v>77</v>
      </c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71" t="s">
        <v>64</v>
      </c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3"/>
    </row>
    <row r="64" spans="1:160" s="33" customFormat="1" ht="114.75" customHeight="1">
      <c r="A64" s="83" t="s">
        <v>363</v>
      </c>
      <c r="B64" s="84"/>
      <c r="C64" s="84"/>
      <c r="D64" s="84"/>
      <c r="E64" s="84"/>
      <c r="F64" s="84"/>
      <c r="G64" s="84"/>
      <c r="H64" s="85"/>
      <c r="I64" s="83" t="s">
        <v>76</v>
      </c>
      <c r="J64" s="84" t="s">
        <v>301</v>
      </c>
      <c r="K64" s="84" t="s">
        <v>301</v>
      </c>
      <c r="L64" s="84" t="s">
        <v>301</v>
      </c>
      <c r="M64" s="84" t="s">
        <v>301</v>
      </c>
      <c r="N64" s="84" t="s">
        <v>301</v>
      </c>
      <c r="O64" s="84" t="s">
        <v>301</v>
      </c>
      <c r="P64" s="84" t="s">
        <v>301</v>
      </c>
      <c r="Q64" s="85" t="s">
        <v>301</v>
      </c>
      <c r="R64" s="83" t="s">
        <v>112</v>
      </c>
      <c r="S64" s="84" t="s">
        <v>302</v>
      </c>
      <c r="T64" s="84" t="s">
        <v>302</v>
      </c>
      <c r="U64" s="84" t="s">
        <v>302</v>
      </c>
      <c r="V64" s="84" t="s">
        <v>302</v>
      </c>
      <c r="W64" s="84" t="s">
        <v>302</v>
      </c>
      <c r="X64" s="84" t="s">
        <v>302</v>
      </c>
      <c r="Y64" s="84" t="s">
        <v>302</v>
      </c>
      <c r="Z64" s="85" t="s">
        <v>302</v>
      </c>
      <c r="AA64" s="92" t="s">
        <v>270</v>
      </c>
      <c r="AB64" s="93" t="s">
        <v>303</v>
      </c>
      <c r="AC64" s="93" t="s">
        <v>303</v>
      </c>
      <c r="AD64" s="93" t="s">
        <v>303</v>
      </c>
      <c r="AE64" s="93" t="s">
        <v>303</v>
      </c>
      <c r="AF64" s="93" t="s">
        <v>303</v>
      </c>
      <c r="AG64" s="93" t="s">
        <v>303</v>
      </c>
      <c r="AH64" s="93" t="s">
        <v>303</v>
      </c>
      <c r="AI64" s="93" t="s">
        <v>303</v>
      </c>
      <c r="AJ64" s="93" t="s">
        <v>303</v>
      </c>
      <c r="AK64" s="93" t="s">
        <v>303</v>
      </c>
      <c r="AL64" s="94" t="s">
        <v>303</v>
      </c>
      <c r="AM64" s="77" t="s">
        <v>74</v>
      </c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9"/>
      <c r="BB64" s="83" t="s">
        <v>92</v>
      </c>
      <c r="BC64" s="84">
        <v>796</v>
      </c>
      <c r="BD64" s="84">
        <v>796</v>
      </c>
      <c r="BE64" s="84">
        <v>796</v>
      </c>
      <c r="BF64" s="84">
        <v>796</v>
      </c>
      <c r="BG64" s="84">
        <v>796</v>
      </c>
      <c r="BH64" s="85">
        <v>796</v>
      </c>
      <c r="BI64" s="77" t="s">
        <v>93</v>
      </c>
      <c r="BJ64" s="78"/>
      <c r="BK64" s="78"/>
      <c r="BL64" s="78"/>
      <c r="BM64" s="78"/>
      <c r="BN64" s="78"/>
      <c r="BO64" s="78"/>
      <c r="BP64" s="78"/>
      <c r="BQ64" s="79"/>
      <c r="BR64" s="77">
        <v>181</v>
      </c>
      <c r="BS64" s="78"/>
      <c r="BT64" s="78"/>
      <c r="BU64" s="78"/>
      <c r="BV64" s="78"/>
      <c r="BW64" s="78"/>
      <c r="BX64" s="78"/>
      <c r="BY64" s="78"/>
      <c r="BZ64" s="78"/>
      <c r="CA64" s="78"/>
      <c r="CB64" s="79"/>
      <c r="CC64" s="74" t="s">
        <v>46</v>
      </c>
      <c r="CD64" s="75"/>
      <c r="CE64" s="75"/>
      <c r="CF64" s="75"/>
      <c r="CG64" s="75"/>
      <c r="CH64" s="75"/>
      <c r="CI64" s="76"/>
      <c r="CJ64" s="77" t="s">
        <v>172</v>
      </c>
      <c r="CK64" s="78"/>
      <c r="CL64" s="78"/>
      <c r="CM64" s="78"/>
      <c r="CN64" s="78"/>
      <c r="CO64" s="78"/>
      <c r="CP64" s="78"/>
      <c r="CQ64" s="78"/>
      <c r="CR64" s="79"/>
      <c r="CS64" s="80">
        <v>152290</v>
      </c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2"/>
      <c r="DG64" s="83" t="s">
        <v>349</v>
      </c>
      <c r="DH64" s="84" t="s">
        <v>305</v>
      </c>
      <c r="DI64" s="84" t="s">
        <v>305</v>
      </c>
      <c r="DJ64" s="84" t="s">
        <v>305</v>
      </c>
      <c r="DK64" s="84" t="s">
        <v>305</v>
      </c>
      <c r="DL64" s="84" t="s">
        <v>305</v>
      </c>
      <c r="DM64" s="84" t="s">
        <v>305</v>
      </c>
      <c r="DN64" s="84" t="s">
        <v>305</v>
      </c>
      <c r="DO64" s="84" t="s">
        <v>305</v>
      </c>
      <c r="DP64" s="84" t="s">
        <v>305</v>
      </c>
      <c r="DQ64" s="84" t="s">
        <v>305</v>
      </c>
      <c r="DR64" s="84" t="s">
        <v>305</v>
      </c>
      <c r="DS64" s="85" t="s">
        <v>305</v>
      </c>
      <c r="DT64" s="83" t="s">
        <v>391</v>
      </c>
      <c r="DU64" s="84" t="s">
        <v>299</v>
      </c>
      <c r="DV64" s="84" t="s">
        <v>299</v>
      </c>
      <c r="DW64" s="84" t="s">
        <v>299</v>
      </c>
      <c r="DX64" s="84" t="s">
        <v>299</v>
      </c>
      <c r="DY64" s="84" t="s">
        <v>299</v>
      </c>
      <c r="DZ64" s="84" t="s">
        <v>299</v>
      </c>
      <c r="EA64" s="84" t="s">
        <v>299</v>
      </c>
      <c r="EB64" s="84" t="s">
        <v>299</v>
      </c>
      <c r="EC64" s="84" t="s">
        <v>299</v>
      </c>
      <c r="ED64" s="85" t="s">
        <v>299</v>
      </c>
      <c r="EE64" s="98" t="s">
        <v>77</v>
      </c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71" t="s">
        <v>64</v>
      </c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3"/>
    </row>
    <row r="65" spans="1:160" s="33" customFormat="1" ht="114.75" customHeight="1">
      <c r="A65" s="83" t="s">
        <v>364</v>
      </c>
      <c r="B65" s="84"/>
      <c r="C65" s="84"/>
      <c r="D65" s="84"/>
      <c r="E65" s="84"/>
      <c r="F65" s="84"/>
      <c r="G65" s="84"/>
      <c r="H65" s="85"/>
      <c r="I65" s="83" t="s">
        <v>95</v>
      </c>
      <c r="J65" s="84" t="s">
        <v>301</v>
      </c>
      <c r="K65" s="84" t="s">
        <v>301</v>
      </c>
      <c r="L65" s="84" t="s">
        <v>301</v>
      </c>
      <c r="M65" s="84" t="s">
        <v>301</v>
      </c>
      <c r="N65" s="84" t="s">
        <v>301</v>
      </c>
      <c r="O65" s="84" t="s">
        <v>301</v>
      </c>
      <c r="P65" s="84" t="s">
        <v>301</v>
      </c>
      <c r="Q65" s="85" t="s">
        <v>301</v>
      </c>
      <c r="R65" s="83" t="s">
        <v>422</v>
      </c>
      <c r="S65" s="84" t="s">
        <v>302</v>
      </c>
      <c r="T65" s="84" t="s">
        <v>302</v>
      </c>
      <c r="U65" s="84" t="s">
        <v>302</v>
      </c>
      <c r="V65" s="84" t="s">
        <v>302</v>
      </c>
      <c r="W65" s="84" t="s">
        <v>302</v>
      </c>
      <c r="X65" s="84" t="s">
        <v>302</v>
      </c>
      <c r="Y65" s="84" t="s">
        <v>302</v>
      </c>
      <c r="Z65" s="85" t="s">
        <v>302</v>
      </c>
      <c r="AA65" s="92" t="s">
        <v>274</v>
      </c>
      <c r="AB65" s="93" t="s">
        <v>303</v>
      </c>
      <c r="AC65" s="93" t="s">
        <v>303</v>
      </c>
      <c r="AD65" s="93" t="s">
        <v>303</v>
      </c>
      <c r="AE65" s="93" t="s">
        <v>303</v>
      </c>
      <c r="AF65" s="93" t="s">
        <v>303</v>
      </c>
      <c r="AG65" s="93" t="s">
        <v>303</v>
      </c>
      <c r="AH65" s="93" t="s">
        <v>303</v>
      </c>
      <c r="AI65" s="93" t="s">
        <v>303</v>
      </c>
      <c r="AJ65" s="93" t="s">
        <v>303</v>
      </c>
      <c r="AK65" s="93" t="s">
        <v>303</v>
      </c>
      <c r="AL65" s="94" t="s">
        <v>303</v>
      </c>
      <c r="AM65" s="77" t="s">
        <v>74</v>
      </c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9"/>
      <c r="BB65" s="83" t="s">
        <v>92</v>
      </c>
      <c r="BC65" s="84">
        <v>796</v>
      </c>
      <c r="BD65" s="84">
        <v>796</v>
      </c>
      <c r="BE65" s="84">
        <v>796</v>
      </c>
      <c r="BF65" s="84">
        <v>796</v>
      </c>
      <c r="BG65" s="84">
        <v>796</v>
      </c>
      <c r="BH65" s="85">
        <v>796</v>
      </c>
      <c r="BI65" s="77" t="s">
        <v>93</v>
      </c>
      <c r="BJ65" s="78"/>
      <c r="BK65" s="78"/>
      <c r="BL65" s="78"/>
      <c r="BM65" s="78"/>
      <c r="BN65" s="78"/>
      <c r="BO65" s="78"/>
      <c r="BP65" s="78"/>
      <c r="BQ65" s="79"/>
      <c r="BR65" s="77">
        <v>183</v>
      </c>
      <c r="BS65" s="78"/>
      <c r="BT65" s="78"/>
      <c r="BU65" s="78"/>
      <c r="BV65" s="78"/>
      <c r="BW65" s="78"/>
      <c r="BX65" s="78"/>
      <c r="BY65" s="78"/>
      <c r="BZ65" s="78"/>
      <c r="CA65" s="78"/>
      <c r="CB65" s="79"/>
      <c r="CC65" s="74" t="s">
        <v>46</v>
      </c>
      <c r="CD65" s="75"/>
      <c r="CE65" s="75"/>
      <c r="CF65" s="75"/>
      <c r="CG65" s="75"/>
      <c r="CH65" s="75"/>
      <c r="CI65" s="76"/>
      <c r="CJ65" s="77" t="s">
        <v>172</v>
      </c>
      <c r="CK65" s="78"/>
      <c r="CL65" s="78"/>
      <c r="CM65" s="78"/>
      <c r="CN65" s="78"/>
      <c r="CO65" s="78"/>
      <c r="CP65" s="78"/>
      <c r="CQ65" s="78"/>
      <c r="CR65" s="79"/>
      <c r="CS65" s="80">
        <v>781936</v>
      </c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2"/>
      <c r="DG65" s="83" t="s">
        <v>349</v>
      </c>
      <c r="DH65" s="84" t="s">
        <v>305</v>
      </c>
      <c r="DI65" s="84" t="s">
        <v>305</v>
      </c>
      <c r="DJ65" s="84" t="s">
        <v>305</v>
      </c>
      <c r="DK65" s="84" t="s">
        <v>305</v>
      </c>
      <c r="DL65" s="84" t="s">
        <v>305</v>
      </c>
      <c r="DM65" s="84" t="s">
        <v>305</v>
      </c>
      <c r="DN65" s="84" t="s">
        <v>305</v>
      </c>
      <c r="DO65" s="84" t="s">
        <v>305</v>
      </c>
      <c r="DP65" s="84" t="s">
        <v>305</v>
      </c>
      <c r="DQ65" s="84" t="s">
        <v>305</v>
      </c>
      <c r="DR65" s="84" t="s">
        <v>305</v>
      </c>
      <c r="DS65" s="85" t="s">
        <v>305</v>
      </c>
      <c r="DT65" s="83" t="s">
        <v>299</v>
      </c>
      <c r="DU65" s="84" t="s">
        <v>299</v>
      </c>
      <c r="DV65" s="84" t="s">
        <v>299</v>
      </c>
      <c r="DW65" s="84" t="s">
        <v>299</v>
      </c>
      <c r="DX65" s="84" t="s">
        <v>299</v>
      </c>
      <c r="DY65" s="84" t="s">
        <v>299</v>
      </c>
      <c r="DZ65" s="84" t="s">
        <v>299</v>
      </c>
      <c r="EA65" s="84" t="s">
        <v>299</v>
      </c>
      <c r="EB65" s="84" t="s">
        <v>299</v>
      </c>
      <c r="EC65" s="84" t="s">
        <v>299</v>
      </c>
      <c r="ED65" s="85" t="s">
        <v>299</v>
      </c>
      <c r="EE65" s="98" t="s">
        <v>77</v>
      </c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71" t="s">
        <v>64</v>
      </c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3"/>
    </row>
    <row r="66" spans="1:160" s="33" customFormat="1" ht="114.75" customHeight="1">
      <c r="A66" s="83" t="s">
        <v>365</v>
      </c>
      <c r="B66" s="84"/>
      <c r="C66" s="84"/>
      <c r="D66" s="84"/>
      <c r="E66" s="84"/>
      <c r="F66" s="84"/>
      <c r="G66" s="84"/>
      <c r="H66" s="85"/>
      <c r="I66" s="83" t="s">
        <v>332</v>
      </c>
      <c r="J66" s="84" t="s">
        <v>301</v>
      </c>
      <c r="K66" s="84" t="s">
        <v>301</v>
      </c>
      <c r="L66" s="84" t="s">
        <v>301</v>
      </c>
      <c r="M66" s="84" t="s">
        <v>301</v>
      </c>
      <c r="N66" s="84" t="s">
        <v>301</v>
      </c>
      <c r="O66" s="84" t="s">
        <v>301</v>
      </c>
      <c r="P66" s="84" t="s">
        <v>301</v>
      </c>
      <c r="Q66" s="85" t="s">
        <v>301</v>
      </c>
      <c r="R66" s="83" t="s">
        <v>333</v>
      </c>
      <c r="S66" s="84" t="s">
        <v>302</v>
      </c>
      <c r="T66" s="84" t="s">
        <v>302</v>
      </c>
      <c r="U66" s="84" t="s">
        <v>302</v>
      </c>
      <c r="V66" s="84" t="s">
        <v>302</v>
      </c>
      <c r="W66" s="84" t="s">
        <v>302</v>
      </c>
      <c r="X66" s="84" t="s">
        <v>302</v>
      </c>
      <c r="Y66" s="84" t="s">
        <v>302</v>
      </c>
      <c r="Z66" s="85" t="s">
        <v>302</v>
      </c>
      <c r="AA66" s="92" t="s">
        <v>278</v>
      </c>
      <c r="AB66" s="93" t="s">
        <v>303</v>
      </c>
      <c r="AC66" s="93" t="s">
        <v>303</v>
      </c>
      <c r="AD66" s="93" t="s">
        <v>303</v>
      </c>
      <c r="AE66" s="93" t="s">
        <v>303</v>
      </c>
      <c r="AF66" s="93" t="s">
        <v>303</v>
      </c>
      <c r="AG66" s="93" t="s">
        <v>303</v>
      </c>
      <c r="AH66" s="93" t="s">
        <v>303</v>
      </c>
      <c r="AI66" s="93" t="s">
        <v>303</v>
      </c>
      <c r="AJ66" s="93" t="s">
        <v>303</v>
      </c>
      <c r="AK66" s="93" t="s">
        <v>303</v>
      </c>
      <c r="AL66" s="94" t="s">
        <v>303</v>
      </c>
      <c r="AM66" s="77" t="s">
        <v>100</v>
      </c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9"/>
      <c r="BB66" s="83" t="s">
        <v>415</v>
      </c>
      <c r="BC66" s="84">
        <v>796</v>
      </c>
      <c r="BD66" s="84">
        <v>796</v>
      </c>
      <c r="BE66" s="84">
        <v>796</v>
      </c>
      <c r="BF66" s="84">
        <v>796</v>
      </c>
      <c r="BG66" s="84">
        <v>796</v>
      </c>
      <c r="BH66" s="85">
        <v>796</v>
      </c>
      <c r="BI66" s="77" t="s">
        <v>69</v>
      </c>
      <c r="BJ66" s="78"/>
      <c r="BK66" s="78"/>
      <c r="BL66" s="78"/>
      <c r="BM66" s="78"/>
      <c r="BN66" s="78"/>
      <c r="BO66" s="78"/>
      <c r="BP66" s="78"/>
      <c r="BQ66" s="79"/>
      <c r="BR66" s="77">
        <v>8</v>
      </c>
      <c r="BS66" s="78"/>
      <c r="BT66" s="78"/>
      <c r="BU66" s="78"/>
      <c r="BV66" s="78"/>
      <c r="BW66" s="78"/>
      <c r="BX66" s="78"/>
      <c r="BY66" s="78"/>
      <c r="BZ66" s="78"/>
      <c r="CA66" s="78"/>
      <c r="CB66" s="79"/>
      <c r="CC66" s="74" t="s">
        <v>46</v>
      </c>
      <c r="CD66" s="75"/>
      <c r="CE66" s="75"/>
      <c r="CF66" s="75"/>
      <c r="CG66" s="75"/>
      <c r="CH66" s="75"/>
      <c r="CI66" s="76"/>
      <c r="CJ66" s="77" t="s">
        <v>172</v>
      </c>
      <c r="CK66" s="78"/>
      <c r="CL66" s="78"/>
      <c r="CM66" s="78"/>
      <c r="CN66" s="78"/>
      <c r="CO66" s="78"/>
      <c r="CP66" s="78"/>
      <c r="CQ66" s="78"/>
      <c r="CR66" s="79"/>
      <c r="CS66" s="80">
        <v>2520000</v>
      </c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2"/>
      <c r="DG66" s="83" t="s">
        <v>349</v>
      </c>
      <c r="DH66" s="84" t="s">
        <v>305</v>
      </c>
      <c r="DI66" s="84" t="s">
        <v>305</v>
      </c>
      <c r="DJ66" s="84" t="s">
        <v>305</v>
      </c>
      <c r="DK66" s="84" t="s">
        <v>305</v>
      </c>
      <c r="DL66" s="84" t="s">
        <v>305</v>
      </c>
      <c r="DM66" s="84" t="s">
        <v>305</v>
      </c>
      <c r="DN66" s="84" t="s">
        <v>305</v>
      </c>
      <c r="DO66" s="84" t="s">
        <v>305</v>
      </c>
      <c r="DP66" s="84" t="s">
        <v>305</v>
      </c>
      <c r="DQ66" s="84" t="s">
        <v>305</v>
      </c>
      <c r="DR66" s="84" t="s">
        <v>305</v>
      </c>
      <c r="DS66" s="85" t="s">
        <v>305</v>
      </c>
      <c r="DT66" s="83" t="s">
        <v>252</v>
      </c>
      <c r="DU66" s="84" t="s">
        <v>299</v>
      </c>
      <c r="DV66" s="84" t="s">
        <v>299</v>
      </c>
      <c r="DW66" s="84" t="s">
        <v>299</v>
      </c>
      <c r="DX66" s="84" t="s">
        <v>299</v>
      </c>
      <c r="DY66" s="84" t="s">
        <v>299</v>
      </c>
      <c r="DZ66" s="84" t="s">
        <v>299</v>
      </c>
      <c r="EA66" s="84" t="s">
        <v>299</v>
      </c>
      <c r="EB66" s="84" t="s">
        <v>299</v>
      </c>
      <c r="EC66" s="84" t="s">
        <v>299</v>
      </c>
      <c r="ED66" s="85" t="s">
        <v>299</v>
      </c>
      <c r="EE66" s="77" t="s">
        <v>379</v>
      </c>
      <c r="EF66" s="78" t="s">
        <v>246</v>
      </c>
      <c r="EG66" s="78" t="s">
        <v>246</v>
      </c>
      <c r="EH66" s="78" t="s">
        <v>246</v>
      </c>
      <c r="EI66" s="78" t="s">
        <v>246</v>
      </c>
      <c r="EJ66" s="78" t="s">
        <v>246</v>
      </c>
      <c r="EK66" s="78" t="s">
        <v>246</v>
      </c>
      <c r="EL66" s="78" t="s">
        <v>246</v>
      </c>
      <c r="EM66" s="78" t="s">
        <v>246</v>
      </c>
      <c r="EN66" s="78" t="s">
        <v>246</v>
      </c>
      <c r="EO66" s="78" t="s">
        <v>246</v>
      </c>
      <c r="EP66" s="79" t="s">
        <v>246</v>
      </c>
      <c r="EQ66" s="71" t="s">
        <v>64</v>
      </c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3"/>
    </row>
    <row r="67" spans="1:160" s="33" customFormat="1" ht="114.75" customHeight="1">
      <c r="A67" s="83" t="s">
        <v>366</v>
      </c>
      <c r="B67" s="84"/>
      <c r="C67" s="84"/>
      <c r="D67" s="84"/>
      <c r="E67" s="84"/>
      <c r="F67" s="84"/>
      <c r="G67" s="84"/>
      <c r="H67" s="85"/>
      <c r="I67" s="83" t="s">
        <v>332</v>
      </c>
      <c r="J67" s="84" t="s">
        <v>301</v>
      </c>
      <c r="K67" s="84" t="s">
        <v>301</v>
      </c>
      <c r="L67" s="84" t="s">
        <v>301</v>
      </c>
      <c r="M67" s="84" t="s">
        <v>301</v>
      </c>
      <c r="N67" s="84" t="s">
        <v>301</v>
      </c>
      <c r="O67" s="84" t="s">
        <v>301</v>
      </c>
      <c r="P67" s="84" t="s">
        <v>301</v>
      </c>
      <c r="Q67" s="85" t="s">
        <v>301</v>
      </c>
      <c r="R67" s="83" t="s">
        <v>333</v>
      </c>
      <c r="S67" s="84" t="s">
        <v>302</v>
      </c>
      <c r="T67" s="84" t="s">
        <v>302</v>
      </c>
      <c r="U67" s="84" t="s">
        <v>302</v>
      </c>
      <c r="V67" s="84" t="s">
        <v>302</v>
      </c>
      <c r="W67" s="84" t="s">
        <v>302</v>
      </c>
      <c r="X67" s="84" t="s">
        <v>302</v>
      </c>
      <c r="Y67" s="84" t="s">
        <v>302</v>
      </c>
      <c r="Z67" s="85" t="s">
        <v>302</v>
      </c>
      <c r="AA67" s="92" t="s">
        <v>350</v>
      </c>
      <c r="AB67" s="93" t="s">
        <v>303</v>
      </c>
      <c r="AC67" s="93" t="s">
        <v>303</v>
      </c>
      <c r="AD67" s="93" t="s">
        <v>303</v>
      </c>
      <c r="AE67" s="93" t="s">
        <v>303</v>
      </c>
      <c r="AF67" s="93" t="s">
        <v>303</v>
      </c>
      <c r="AG67" s="93" t="s">
        <v>303</v>
      </c>
      <c r="AH67" s="93" t="s">
        <v>303</v>
      </c>
      <c r="AI67" s="93" t="s">
        <v>303</v>
      </c>
      <c r="AJ67" s="93" t="s">
        <v>303</v>
      </c>
      <c r="AK67" s="93" t="s">
        <v>303</v>
      </c>
      <c r="AL67" s="94" t="s">
        <v>303</v>
      </c>
      <c r="AM67" s="77" t="s">
        <v>100</v>
      </c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9"/>
      <c r="BB67" s="83" t="s">
        <v>68</v>
      </c>
      <c r="BC67" s="84">
        <v>796</v>
      </c>
      <c r="BD67" s="84">
        <v>796</v>
      </c>
      <c r="BE67" s="84">
        <v>796</v>
      </c>
      <c r="BF67" s="84">
        <v>796</v>
      </c>
      <c r="BG67" s="84">
        <v>796</v>
      </c>
      <c r="BH67" s="85">
        <v>796</v>
      </c>
      <c r="BI67" s="77" t="s">
        <v>69</v>
      </c>
      <c r="BJ67" s="78"/>
      <c r="BK67" s="78"/>
      <c r="BL67" s="78"/>
      <c r="BM67" s="78"/>
      <c r="BN67" s="78"/>
      <c r="BO67" s="78"/>
      <c r="BP67" s="78"/>
      <c r="BQ67" s="79"/>
      <c r="BR67" s="77">
        <v>3</v>
      </c>
      <c r="BS67" s="78"/>
      <c r="BT67" s="78"/>
      <c r="BU67" s="78"/>
      <c r="BV67" s="78"/>
      <c r="BW67" s="78"/>
      <c r="BX67" s="78"/>
      <c r="BY67" s="78"/>
      <c r="BZ67" s="78"/>
      <c r="CA67" s="78"/>
      <c r="CB67" s="79"/>
      <c r="CC67" s="74" t="s">
        <v>46</v>
      </c>
      <c r="CD67" s="75"/>
      <c r="CE67" s="75"/>
      <c r="CF67" s="75"/>
      <c r="CG67" s="75"/>
      <c r="CH67" s="75"/>
      <c r="CI67" s="76"/>
      <c r="CJ67" s="77" t="s">
        <v>172</v>
      </c>
      <c r="CK67" s="78"/>
      <c r="CL67" s="78"/>
      <c r="CM67" s="78"/>
      <c r="CN67" s="78"/>
      <c r="CO67" s="78"/>
      <c r="CP67" s="78"/>
      <c r="CQ67" s="78"/>
      <c r="CR67" s="79"/>
      <c r="CS67" s="80">
        <v>660000</v>
      </c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2"/>
      <c r="DG67" s="83" t="s">
        <v>423</v>
      </c>
      <c r="DH67" s="84" t="s">
        <v>305</v>
      </c>
      <c r="DI67" s="84" t="s">
        <v>305</v>
      </c>
      <c r="DJ67" s="84" t="s">
        <v>305</v>
      </c>
      <c r="DK67" s="84" t="s">
        <v>305</v>
      </c>
      <c r="DL67" s="84" t="s">
        <v>305</v>
      </c>
      <c r="DM67" s="84" t="s">
        <v>305</v>
      </c>
      <c r="DN67" s="84" t="s">
        <v>305</v>
      </c>
      <c r="DO67" s="84" t="s">
        <v>305</v>
      </c>
      <c r="DP67" s="84" t="s">
        <v>305</v>
      </c>
      <c r="DQ67" s="84" t="s">
        <v>305</v>
      </c>
      <c r="DR67" s="84" t="s">
        <v>305</v>
      </c>
      <c r="DS67" s="85" t="s">
        <v>305</v>
      </c>
      <c r="DT67" s="83" t="s">
        <v>299</v>
      </c>
      <c r="DU67" s="84" t="s">
        <v>299</v>
      </c>
      <c r="DV67" s="84" t="s">
        <v>299</v>
      </c>
      <c r="DW67" s="84" t="s">
        <v>299</v>
      </c>
      <c r="DX67" s="84" t="s">
        <v>299</v>
      </c>
      <c r="DY67" s="84" t="s">
        <v>299</v>
      </c>
      <c r="DZ67" s="84" t="s">
        <v>299</v>
      </c>
      <c r="EA67" s="84" t="s">
        <v>299</v>
      </c>
      <c r="EB67" s="84" t="s">
        <v>299</v>
      </c>
      <c r="EC67" s="84" t="s">
        <v>299</v>
      </c>
      <c r="ED67" s="85" t="s">
        <v>299</v>
      </c>
      <c r="EE67" s="77" t="s">
        <v>379</v>
      </c>
      <c r="EF67" s="78" t="s">
        <v>246</v>
      </c>
      <c r="EG67" s="78" t="s">
        <v>246</v>
      </c>
      <c r="EH67" s="78" t="s">
        <v>246</v>
      </c>
      <c r="EI67" s="78" t="s">
        <v>246</v>
      </c>
      <c r="EJ67" s="78" t="s">
        <v>246</v>
      </c>
      <c r="EK67" s="78" t="s">
        <v>246</v>
      </c>
      <c r="EL67" s="78" t="s">
        <v>246</v>
      </c>
      <c r="EM67" s="78" t="s">
        <v>246</v>
      </c>
      <c r="EN67" s="78" t="s">
        <v>246</v>
      </c>
      <c r="EO67" s="78" t="s">
        <v>246</v>
      </c>
      <c r="EP67" s="79" t="s">
        <v>246</v>
      </c>
      <c r="EQ67" s="71" t="s">
        <v>64</v>
      </c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3"/>
    </row>
    <row r="68" spans="1:160" s="33" customFormat="1" ht="266.25" customHeight="1">
      <c r="A68" s="83" t="s">
        <v>367</v>
      </c>
      <c r="B68" s="84"/>
      <c r="C68" s="84"/>
      <c r="D68" s="84"/>
      <c r="E68" s="84"/>
      <c r="F68" s="84"/>
      <c r="G68" s="84"/>
      <c r="H68" s="85"/>
      <c r="I68" s="83" t="s">
        <v>80</v>
      </c>
      <c r="J68" s="84" t="s">
        <v>301</v>
      </c>
      <c r="K68" s="84" t="s">
        <v>301</v>
      </c>
      <c r="L68" s="84" t="s">
        <v>301</v>
      </c>
      <c r="M68" s="84" t="s">
        <v>301</v>
      </c>
      <c r="N68" s="84" t="s">
        <v>301</v>
      </c>
      <c r="O68" s="84" t="s">
        <v>301</v>
      </c>
      <c r="P68" s="84" t="s">
        <v>301</v>
      </c>
      <c r="Q68" s="85" t="s">
        <v>301</v>
      </c>
      <c r="R68" s="83" t="s">
        <v>81</v>
      </c>
      <c r="S68" s="84" t="s">
        <v>302</v>
      </c>
      <c r="T68" s="84" t="s">
        <v>302</v>
      </c>
      <c r="U68" s="84" t="s">
        <v>302</v>
      </c>
      <c r="V68" s="84" t="s">
        <v>302</v>
      </c>
      <c r="W68" s="84" t="s">
        <v>302</v>
      </c>
      <c r="X68" s="84" t="s">
        <v>302</v>
      </c>
      <c r="Y68" s="84" t="s">
        <v>302</v>
      </c>
      <c r="Z68" s="85" t="s">
        <v>302</v>
      </c>
      <c r="AA68" s="92" t="s">
        <v>280</v>
      </c>
      <c r="AB68" s="93" t="s">
        <v>303</v>
      </c>
      <c r="AC68" s="93" t="s">
        <v>303</v>
      </c>
      <c r="AD68" s="93" t="s">
        <v>303</v>
      </c>
      <c r="AE68" s="93" t="s">
        <v>303</v>
      </c>
      <c r="AF68" s="93" t="s">
        <v>303</v>
      </c>
      <c r="AG68" s="93" t="s">
        <v>303</v>
      </c>
      <c r="AH68" s="93" t="s">
        <v>303</v>
      </c>
      <c r="AI68" s="93" t="s">
        <v>303</v>
      </c>
      <c r="AJ68" s="93" t="s">
        <v>303</v>
      </c>
      <c r="AK68" s="93" t="s">
        <v>303</v>
      </c>
      <c r="AL68" s="94" t="s">
        <v>303</v>
      </c>
      <c r="AM68" s="71" t="s">
        <v>87</v>
      </c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3"/>
      <c r="BB68" s="83" t="s">
        <v>59</v>
      </c>
      <c r="BC68" s="84">
        <v>796</v>
      </c>
      <c r="BD68" s="84">
        <v>796</v>
      </c>
      <c r="BE68" s="84">
        <v>796</v>
      </c>
      <c r="BF68" s="84">
        <v>796</v>
      </c>
      <c r="BG68" s="84">
        <v>796</v>
      </c>
      <c r="BH68" s="85">
        <v>796</v>
      </c>
      <c r="BI68" s="77" t="s">
        <v>60</v>
      </c>
      <c r="BJ68" s="78"/>
      <c r="BK68" s="78"/>
      <c r="BL68" s="78"/>
      <c r="BM68" s="78"/>
      <c r="BN68" s="78"/>
      <c r="BO68" s="78"/>
      <c r="BP68" s="78"/>
      <c r="BQ68" s="79"/>
      <c r="BR68" s="77">
        <v>1</v>
      </c>
      <c r="BS68" s="78"/>
      <c r="BT68" s="78"/>
      <c r="BU68" s="78"/>
      <c r="BV68" s="78"/>
      <c r="BW68" s="78"/>
      <c r="BX68" s="78"/>
      <c r="BY68" s="78"/>
      <c r="BZ68" s="78"/>
      <c r="CA68" s="78"/>
      <c r="CB68" s="79"/>
      <c r="CC68" s="74" t="s">
        <v>46</v>
      </c>
      <c r="CD68" s="75"/>
      <c r="CE68" s="75"/>
      <c r="CF68" s="75"/>
      <c r="CG68" s="75"/>
      <c r="CH68" s="75"/>
      <c r="CI68" s="76"/>
      <c r="CJ68" s="77" t="s">
        <v>172</v>
      </c>
      <c r="CK68" s="78"/>
      <c r="CL68" s="78"/>
      <c r="CM68" s="78"/>
      <c r="CN68" s="78"/>
      <c r="CO68" s="78"/>
      <c r="CP68" s="78"/>
      <c r="CQ68" s="78"/>
      <c r="CR68" s="79"/>
      <c r="CS68" s="80">
        <v>4336492</v>
      </c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2"/>
      <c r="DG68" s="83" t="s">
        <v>423</v>
      </c>
      <c r="DH68" s="84" t="s">
        <v>305</v>
      </c>
      <c r="DI68" s="84" t="s">
        <v>305</v>
      </c>
      <c r="DJ68" s="84" t="s">
        <v>305</v>
      </c>
      <c r="DK68" s="84" t="s">
        <v>305</v>
      </c>
      <c r="DL68" s="84" t="s">
        <v>305</v>
      </c>
      <c r="DM68" s="84" t="s">
        <v>305</v>
      </c>
      <c r="DN68" s="84" t="s">
        <v>305</v>
      </c>
      <c r="DO68" s="84" t="s">
        <v>305</v>
      </c>
      <c r="DP68" s="84" t="s">
        <v>305</v>
      </c>
      <c r="DQ68" s="84" t="s">
        <v>305</v>
      </c>
      <c r="DR68" s="84" t="s">
        <v>305</v>
      </c>
      <c r="DS68" s="85" t="s">
        <v>305</v>
      </c>
      <c r="DT68" s="83" t="s">
        <v>257</v>
      </c>
      <c r="DU68" s="84" t="s">
        <v>299</v>
      </c>
      <c r="DV68" s="84" t="s">
        <v>299</v>
      </c>
      <c r="DW68" s="84" t="s">
        <v>299</v>
      </c>
      <c r="DX68" s="84" t="s">
        <v>299</v>
      </c>
      <c r="DY68" s="84" t="s">
        <v>299</v>
      </c>
      <c r="DZ68" s="84" t="s">
        <v>299</v>
      </c>
      <c r="EA68" s="84" t="s">
        <v>299</v>
      </c>
      <c r="EB68" s="84" t="s">
        <v>299</v>
      </c>
      <c r="EC68" s="84" t="s">
        <v>299</v>
      </c>
      <c r="ED68" s="85" t="s">
        <v>299</v>
      </c>
      <c r="EE68" s="77" t="s">
        <v>379</v>
      </c>
      <c r="EF68" s="78" t="s">
        <v>246</v>
      </c>
      <c r="EG68" s="78" t="s">
        <v>246</v>
      </c>
      <c r="EH68" s="78" t="s">
        <v>246</v>
      </c>
      <c r="EI68" s="78" t="s">
        <v>246</v>
      </c>
      <c r="EJ68" s="78" t="s">
        <v>246</v>
      </c>
      <c r="EK68" s="78" t="s">
        <v>246</v>
      </c>
      <c r="EL68" s="78" t="s">
        <v>246</v>
      </c>
      <c r="EM68" s="78" t="s">
        <v>246</v>
      </c>
      <c r="EN68" s="78" t="s">
        <v>246</v>
      </c>
      <c r="EO68" s="78" t="s">
        <v>246</v>
      </c>
      <c r="EP68" s="79" t="s">
        <v>246</v>
      </c>
      <c r="EQ68" s="71" t="s">
        <v>64</v>
      </c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3"/>
    </row>
    <row r="69" spans="1:160" s="33" customFormat="1" ht="114.75" customHeight="1">
      <c r="A69" s="83" t="s">
        <v>368</v>
      </c>
      <c r="B69" s="84"/>
      <c r="C69" s="84"/>
      <c r="D69" s="84"/>
      <c r="E69" s="84"/>
      <c r="F69" s="84"/>
      <c r="G69" s="84"/>
      <c r="H69" s="85"/>
      <c r="I69" s="83" t="s">
        <v>110</v>
      </c>
      <c r="J69" s="84" t="s">
        <v>301</v>
      </c>
      <c r="K69" s="84" t="s">
        <v>301</v>
      </c>
      <c r="L69" s="84" t="s">
        <v>301</v>
      </c>
      <c r="M69" s="84" t="s">
        <v>301</v>
      </c>
      <c r="N69" s="84" t="s">
        <v>301</v>
      </c>
      <c r="O69" s="84" t="s">
        <v>301</v>
      </c>
      <c r="P69" s="84" t="s">
        <v>301</v>
      </c>
      <c r="Q69" s="85" t="s">
        <v>301</v>
      </c>
      <c r="R69" s="83" t="s">
        <v>110</v>
      </c>
      <c r="S69" s="84" t="s">
        <v>302</v>
      </c>
      <c r="T69" s="84" t="s">
        <v>302</v>
      </c>
      <c r="U69" s="84" t="s">
        <v>302</v>
      </c>
      <c r="V69" s="84" t="s">
        <v>302</v>
      </c>
      <c r="W69" s="84" t="s">
        <v>302</v>
      </c>
      <c r="X69" s="84" t="s">
        <v>302</v>
      </c>
      <c r="Y69" s="84" t="s">
        <v>302</v>
      </c>
      <c r="Z69" s="85" t="s">
        <v>302</v>
      </c>
      <c r="AA69" s="92" t="s">
        <v>285</v>
      </c>
      <c r="AB69" s="93" t="s">
        <v>303</v>
      </c>
      <c r="AC69" s="93" t="s">
        <v>303</v>
      </c>
      <c r="AD69" s="93" t="s">
        <v>303</v>
      </c>
      <c r="AE69" s="93" t="s">
        <v>303</v>
      </c>
      <c r="AF69" s="93" t="s">
        <v>303</v>
      </c>
      <c r="AG69" s="93" t="s">
        <v>303</v>
      </c>
      <c r="AH69" s="93" t="s">
        <v>303</v>
      </c>
      <c r="AI69" s="93" t="s">
        <v>303</v>
      </c>
      <c r="AJ69" s="93" t="s">
        <v>303</v>
      </c>
      <c r="AK69" s="93" t="s">
        <v>303</v>
      </c>
      <c r="AL69" s="94" t="s">
        <v>303</v>
      </c>
      <c r="AM69" s="77" t="s">
        <v>100</v>
      </c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9"/>
      <c r="BB69" s="83" t="s">
        <v>59</v>
      </c>
      <c r="BC69" s="84">
        <v>796</v>
      </c>
      <c r="BD69" s="84">
        <v>796</v>
      </c>
      <c r="BE69" s="84">
        <v>796</v>
      </c>
      <c r="BF69" s="84">
        <v>796</v>
      </c>
      <c r="BG69" s="84">
        <v>796</v>
      </c>
      <c r="BH69" s="85">
        <v>796</v>
      </c>
      <c r="BI69" s="77" t="s">
        <v>60</v>
      </c>
      <c r="BJ69" s="78"/>
      <c r="BK69" s="78"/>
      <c r="BL69" s="78"/>
      <c r="BM69" s="78"/>
      <c r="BN69" s="78"/>
      <c r="BO69" s="78"/>
      <c r="BP69" s="78"/>
      <c r="BQ69" s="79"/>
      <c r="BR69" s="77">
        <v>1</v>
      </c>
      <c r="BS69" s="78"/>
      <c r="BT69" s="78"/>
      <c r="BU69" s="78"/>
      <c r="BV69" s="78"/>
      <c r="BW69" s="78"/>
      <c r="BX69" s="78"/>
      <c r="BY69" s="78"/>
      <c r="BZ69" s="78"/>
      <c r="CA69" s="78"/>
      <c r="CB69" s="79"/>
      <c r="CC69" s="74" t="s">
        <v>46</v>
      </c>
      <c r="CD69" s="75"/>
      <c r="CE69" s="75"/>
      <c r="CF69" s="75"/>
      <c r="CG69" s="75"/>
      <c r="CH69" s="75"/>
      <c r="CI69" s="76"/>
      <c r="CJ69" s="77" t="s">
        <v>172</v>
      </c>
      <c r="CK69" s="78"/>
      <c r="CL69" s="78"/>
      <c r="CM69" s="78"/>
      <c r="CN69" s="78"/>
      <c r="CO69" s="78"/>
      <c r="CP69" s="78"/>
      <c r="CQ69" s="78"/>
      <c r="CR69" s="79"/>
      <c r="CS69" s="80">
        <v>3525996</v>
      </c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2"/>
      <c r="DG69" s="83" t="s">
        <v>423</v>
      </c>
      <c r="DH69" s="84" t="s">
        <v>305</v>
      </c>
      <c r="DI69" s="84" t="s">
        <v>305</v>
      </c>
      <c r="DJ69" s="84" t="s">
        <v>305</v>
      </c>
      <c r="DK69" s="84" t="s">
        <v>305</v>
      </c>
      <c r="DL69" s="84" t="s">
        <v>305</v>
      </c>
      <c r="DM69" s="84" t="s">
        <v>305</v>
      </c>
      <c r="DN69" s="84" t="s">
        <v>305</v>
      </c>
      <c r="DO69" s="84" t="s">
        <v>305</v>
      </c>
      <c r="DP69" s="84" t="s">
        <v>305</v>
      </c>
      <c r="DQ69" s="84" t="s">
        <v>305</v>
      </c>
      <c r="DR69" s="84" t="s">
        <v>305</v>
      </c>
      <c r="DS69" s="85" t="s">
        <v>305</v>
      </c>
      <c r="DT69" s="83" t="s">
        <v>305</v>
      </c>
      <c r="DU69" s="84" t="s">
        <v>299</v>
      </c>
      <c r="DV69" s="84" t="s">
        <v>299</v>
      </c>
      <c r="DW69" s="84" t="s">
        <v>299</v>
      </c>
      <c r="DX69" s="84" t="s">
        <v>299</v>
      </c>
      <c r="DY69" s="84" t="s">
        <v>299</v>
      </c>
      <c r="DZ69" s="84" t="s">
        <v>299</v>
      </c>
      <c r="EA69" s="84" t="s">
        <v>299</v>
      </c>
      <c r="EB69" s="84" t="s">
        <v>299</v>
      </c>
      <c r="EC69" s="84" t="s">
        <v>299</v>
      </c>
      <c r="ED69" s="85" t="s">
        <v>299</v>
      </c>
      <c r="EE69" s="77" t="s">
        <v>379</v>
      </c>
      <c r="EF69" s="78" t="s">
        <v>246</v>
      </c>
      <c r="EG69" s="78" t="s">
        <v>246</v>
      </c>
      <c r="EH69" s="78" t="s">
        <v>246</v>
      </c>
      <c r="EI69" s="78" t="s">
        <v>246</v>
      </c>
      <c r="EJ69" s="78" t="s">
        <v>246</v>
      </c>
      <c r="EK69" s="78" t="s">
        <v>246</v>
      </c>
      <c r="EL69" s="78" t="s">
        <v>246</v>
      </c>
      <c r="EM69" s="78" t="s">
        <v>246</v>
      </c>
      <c r="EN69" s="78" t="s">
        <v>246</v>
      </c>
      <c r="EO69" s="78" t="s">
        <v>246</v>
      </c>
      <c r="EP69" s="79" t="s">
        <v>246</v>
      </c>
      <c r="EQ69" s="71" t="s">
        <v>64</v>
      </c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3"/>
    </row>
    <row r="70" spans="1:160" s="33" customFormat="1" ht="114.75" customHeight="1">
      <c r="A70" s="83" t="s">
        <v>369</v>
      </c>
      <c r="B70" s="84"/>
      <c r="C70" s="84"/>
      <c r="D70" s="84"/>
      <c r="E70" s="84"/>
      <c r="F70" s="84"/>
      <c r="G70" s="84"/>
      <c r="H70" s="85"/>
      <c r="I70" s="83" t="s">
        <v>66</v>
      </c>
      <c r="J70" s="84" t="s">
        <v>301</v>
      </c>
      <c r="K70" s="84" t="s">
        <v>301</v>
      </c>
      <c r="L70" s="84" t="s">
        <v>301</v>
      </c>
      <c r="M70" s="84" t="s">
        <v>301</v>
      </c>
      <c r="N70" s="84" t="s">
        <v>301</v>
      </c>
      <c r="O70" s="84" t="s">
        <v>301</v>
      </c>
      <c r="P70" s="84" t="s">
        <v>301</v>
      </c>
      <c r="Q70" s="85" t="s">
        <v>301</v>
      </c>
      <c r="R70" s="83" t="s">
        <v>351</v>
      </c>
      <c r="S70" s="84" t="s">
        <v>302</v>
      </c>
      <c r="T70" s="84" t="s">
        <v>302</v>
      </c>
      <c r="U70" s="84" t="s">
        <v>302</v>
      </c>
      <c r="V70" s="84" t="s">
        <v>302</v>
      </c>
      <c r="W70" s="84" t="s">
        <v>302</v>
      </c>
      <c r="X70" s="84" t="s">
        <v>302</v>
      </c>
      <c r="Y70" s="84" t="s">
        <v>302</v>
      </c>
      <c r="Z70" s="85" t="s">
        <v>302</v>
      </c>
      <c r="AA70" s="92" t="s">
        <v>352</v>
      </c>
      <c r="AB70" s="93" t="s">
        <v>303</v>
      </c>
      <c r="AC70" s="93" t="s">
        <v>303</v>
      </c>
      <c r="AD70" s="93" t="s">
        <v>303</v>
      </c>
      <c r="AE70" s="93" t="s">
        <v>303</v>
      </c>
      <c r="AF70" s="93" t="s">
        <v>303</v>
      </c>
      <c r="AG70" s="93" t="s">
        <v>303</v>
      </c>
      <c r="AH70" s="93" t="s">
        <v>303</v>
      </c>
      <c r="AI70" s="93" t="s">
        <v>303</v>
      </c>
      <c r="AJ70" s="93" t="s">
        <v>303</v>
      </c>
      <c r="AK70" s="93" t="s">
        <v>303</v>
      </c>
      <c r="AL70" s="94" t="s">
        <v>303</v>
      </c>
      <c r="AM70" s="77" t="s">
        <v>100</v>
      </c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9"/>
      <c r="BB70" s="83" t="s">
        <v>68</v>
      </c>
      <c r="BC70" s="84">
        <v>796</v>
      </c>
      <c r="BD70" s="84">
        <v>796</v>
      </c>
      <c r="BE70" s="84">
        <v>796</v>
      </c>
      <c r="BF70" s="84">
        <v>796</v>
      </c>
      <c r="BG70" s="84">
        <v>796</v>
      </c>
      <c r="BH70" s="85">
        <v>796</v>
      </c>
      <c r="BI70" s="77" t="s">
        <v>69</v>
      </c>
      <c r="BJ70" s="78"/>
      <c r="BK70" s="78"/>
      <c r="BL70" s="78"/>
      <c r="BM70" s="78"/>
      <c r="BN70" s="78"/>
      <c r="BO70" s="78"/>
      <c r="BP70" s="78"/>
      <c r="BQ70" s="79"/>
      <c r="BR70" s="77">
        <v>1</v>
      </c>
      <c r="BS70" s="78"/>
      <c r="BT70" s="78"/>
      <c r="BU70" s="78"/>
      <c r="BV70" s="78"/>
      <c r="BW70" s="78"/>
      <c r="BX70" s="78"/>
      <c r="BY70" s="78"/>
      <c r="BZ70" s="78"/>
      <c r="CA70" s="78"/>
      <c r="CB70" s="79"/>
      <c r="CC70" s="74" t="s">
        <v>46</v>
      </c>
      <c r="CD70" s="75"/>
      <c r="CE70" s="75"/>
      <c r="CF70" s="75"/>
      <c r="CG70" s="75"/>
      <c r="CH70" s="75"/>
      <c r="CI70" s="76"/>
      <c r="CJ70" s="77" t="s">
        <v>172</v>
      </c>
      <c r="CK70" s="78"/>
      <c r="CL70" s="78"/>
      <c r="CM70" s="78"/>
      <c r="CN70" s="78"/>
      <c r="CO70" s="78"/>
      <c r="CP70" s="78"/>
      <c r="CQ70" s="78"/>
      <c r="CR70" s="79"/>
      <c r="CS70" s="80">
        <v>462809.52</v>
      </c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2"/>
      <c r="DG70" s="83" t="s">
        <v>424</v>
      </c>
      <c r="DH70" s="84" t="s">
        <v>305</v>
      </c>
      <c r="DI70" s="84" t="s">
        <v>305</v>
      </c>
      <c r="DJ70" s="84" t="s">
        <v>305</v>
      </c>
      <c r="DK70" s="84" t="s">
        <v>305</v>
      </c>
      <c r="DL70" s="84" t="s">
        <v>305</v>
      </c>
      <c r="DM70" s="84" t="s">
        <v>305</v>
      </c>
      <c r="DN70" s="84" t="s">
        <v>305</v>
      </c>
      <c r="DO70" s="84" t="s">
        <v>305</v>
      </c>
      <c r="DP70" s="84" t="s">
        <v>305</v>
      </c>
      <c r="DQ70" s="84" t="s">
        <v>305</v>
      </c>
      <c r="DR70" s="84" t="s">
        <v>305</v>
      </c>
      <c r="DS70" s="85" t="s">
        <v>305</v>
      </c>
      <c r="DT70" s="83" t="s">
        <v>353</v>
      </c>
      <c r="DU70" s="84" t="s">
        <v>299</v>
      </c>
      <c r="DV70" s="84" t="s">
        <v>299</v>
      </c>
      <c r="DW70" s="84" t="s">
        <v>299</v>
      </c>
      <c r="DX70" s="84" t="s">
        <v>299</v>
      </c>
      <c r="DY70" s="84" t="s">
        <v>299</v>
      </c>
      <c r="DZ70" s="84" t="s">
        <v>299</v>
      </c>
      <c r="EA70" s="84" t="s">
        <v>299</v>
      </c>
      <c r="EB70" s="84" t="s">
        <v>299</v>
      </c>
      <c r="EC70" s="84" t="s">
        <v>299</v>
      </c>
      <c r="ED70" s="85" t="s">
        <v>299</v>
      </c>
      <c r="EE70" s="77" t="s">
        <v>379</v>
      </c>
      <c r="EF70" s="78" t="s">
        <v>246</v>
      </c>
      <c r="EG70" s="78" t="s">
        <v>246</v>
      </c>
      <c r="EH70" s="78" t="s">
        <v>246</v>
      </c>
      <c r="EI70" s="78" t="s">
        <v>246</v>
      </c>
      <c r="EJ70" s="78" t="s">
        <v>246</v>
      </c>
      <c r="EK70" s="78" t="s">
        <v>246</v>
      </c>
      <c r="EL70" s="78" t="s">
        <v>246</v>
      </c>
      <c r="EM70" s="78" t="s">
        <v>246</v>
      </c>
      <c r="EN70" s="78" t="s">
        <v>246</v>
      </c>
      <c r="EO70" s="78" t="s">
        <v>246</v>
      </c>
      <c r="EP70" s="79" t="s">
        <v>246</v>
      </c>
      <c r="EQ70" s="71" t="s">
        <v>64</v>
      </c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3"/>
    </row>
    <row r="71" spans="1:160" s="33" customFormat="1" ht="114.75" customHeight="1">
      <c r="A71" s="83" t="s">
        <v>370</v>
      </c>
      <c r="B71" s="84"/>
      <c r="C71" s="84"/>
      <c r="D71" s="84"/>
      <c r="E71" s="84"/>
      <c r="F71" s="84"/>
      <c r="G71" s="84"/>
      <c r="H71" s="85"/>
      <c r="I71" s="83" t="s">
        <v>76</v>
      </c>
      <c r="J71" s="84" t="s">
        <v>301</v>
      </c>
      <c r="K71" s="84" t="s">
        <v>301</v>
      </c>
      <c r="L71" s="84" t="s">
        <v>301</v>
      </c>
      <c r="M71" s="84" t="s">
        <v>301</v>
      </c>
      <c r="N71" s="84" t="s">
        <v>301</v>
      </c>
      <c r="O71" s="84" t="s">
        <v>301</v>
      </c>
      <c r="P71" s="84" t="s">
        <v>301</v>
      </c>
      <c r="Q71" s="85" t="s">
        <v>301</v>
      </c>
      <c r="R71" s="83" t="s">
        <v>78</v>
      </c>
      <c r="S71" s="84" t="s">
        <v>302</v>
      </c>
      <c r="T71" s="84" t="s">
        <v>302</v>
      </c>
      <c r="U71" s="84" t="s">
        <v>302</v>
      </c>
      <c r="V71" s="84" t="s">
        <v>302</v>
      </c>
      <c r="W71" s="84" t="s">
        <v>302</v>
      </c>
      <c r="X71" s="84" t="s">
        <v>302</v>
      </c>
      <c r="Y71" s="84" t="s">
        <v>302</v>
      </c>
      <c r="Z71" s="85" t="s">
        <v>302</v>
      </c>
      <c r="AA71" s="92" t="s">
        <v>91</v>
      </c>
      <c r="AB71" s="93" t="s">
        <v>303</v>
      </c>
      <c r="AC71" s="93" t="s">
        <v>303</v>
      </c>
      <c r="AD71" s="93" t="s">
        <v>303</v>
      </c>
      <c r="AE71" s="93" t="s">
        <v>303</v>
      </c>
      <c r="AF71" s="93" t="s">
        <v>303</v>
      </c>
      <c r="AG71" s="93" t="s">
        <v>303</v>
      </c>
      <c r="AH71" s="93" t="s">
        <v>303</v>
      </c>
      <c r="AI71" s="93" t="s">
        <v>303</v>
      </c>
      <c r="AJ71" s="93" t="s">
        <v>303</v>
      </c>
      <c r="AK71" s="93" t="s">
        <v>303</v>
      </c>
      <c r="AL71" s="94" t="s">
        <v>303</v>
      </c>
      <c r="AM71" s="71" t="s">
        <v>87</v>
      </c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3"/>
      <c r="BB71" s="83" t="s">
        <v>92</v>
      </c>
      <c r="BC71" s="84">
        <v>796</v>
      </c>
      <c r="BD71" s="84">
        <v>796</v>
      </c>
      <c r="BE71" s="84">
        <v>796</v>
      </c>
      <c r="BF71" s="84">
        <v>796</v>
      </c>
      <c r="BG71" s="84">
        <v>796</v>
      </c>
      <c r="BH71" s="85">
        <v>796</v>
      </c>
      <c r="BI71" s="77" t="s">
        <v>93</v>
      </c>
      <c r="BJ71" s="78"/>
      <c r="BK71" s="78"/>
      <c r="BL71" s="78"/>
      <c r="BM71" s="78"/>
      <c r="BN71" s="78"/>
      <c r="BO71" s="78"/>
      <c r="BP71" s="78"/>
      <c r="BQ71" s="79"/>
      <c r="BR71" s="77">
        <v>3</v>
      </c>
      <c r="BS71" s="78"/>
      <c r="BT71" s="78"/>
      <c r="BU71" s="78"/>
      <c r="BV71" s="78"/>
      <c r="BW71" s="78"/>
      <c r="BX71" s="78"/>
      <c r="BY71" s="78"/>
      <c r="BZ71" s="78"/>
      <c r="CA71" s="78"/>
      <c r="CB71" s="79"/>
      <c r="CC71" s="74" t="s">
        <v>46</v>
      </c>
      <c r="CD71" s="75"/>
      <c r="CE71" s="75"/>
      <c r="CF71" s="75"/>
      <c r="CG71" s="75"/>
      <c r="CH71" s="75"/>
      <c r="CI71" s="76"/>
      <c r="CJ71" s="77" t="s">
        <v>172</v>
      </c>
      <c r="CK71" s="78"/>
      <c r="CL71" s="78"/>
      <c r="CM71" s="78"/>
      <c r="CN71" s="78"/>
      <c r="CO71" s="78"/>
      <c r="CP71" s="78"/>
      <c r="CQ71" s="78"/>
      <c r="CR71" s="79"/>
      <c r="CS71" s="80">
        <v>210000</v>
      </c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2"/>
      <c r="DG71" s="83" t="s">
        <v>424</v>
      </c>
      <c r="DH71" s="84" t="s">
        <v>305</v>
      </c>
      <c r="DI71" s="84" t="s">
        <v>305</v>
      </c>
      <c r="DJ71" s="84" t="s">
        <v>305</v>
      </c>
      <c r="DK71" s="84" t="s">
        <v>305</v>
      </c>
      <c r="DL71" s="84" t="s">
        <v>305</v>
      </c>
      <c r="DM71" s="84" t="s">
        <v>305</v>
      </c>
      <c r="DN71" s="84" t="s">
        <v>305</v>
      </c>
      <c r="DO71" s="84" t="s">
        <v>305</v>
      </c>
      <c r="DP71" s="84" t="s">
        <v>305</v>
      </c>
      <c r="DQ71" s="84" t="s">
        <v>305</v>
      </c>
      <c r="DR71" s="84" t="s">
        <v>305</v>
      </c>
      <c r="DS71" s="85" t="s">
        <v>305</v>
      </c>
      <c r="DT71" s="83" t="s">
        <v>252</v>
      </c>
      <c r="DU71" s="84" t="s">
        <v>299</v>
      </c>
      <c r="DV71" s="84" t="s">
        <v>299</v>
      </c>
      <c r="DW71" s="84" t="s">
        <v>299</v>
      </c>
      <c r="DX71" s="84" t="s">
        <v>299</v>
      </c>
      <c r="DY71" s="84" t="s">
        <v>299</v>
      </c>
      <c r="DZ71" s="84" t="s">
        <v>299</v>
      </c>
      <c r="EA71" s="84" t="s">
        <v>299</v>
      </c>
      <c r="EB71" s="84" t="s">
        <v>299</v>
      </c>
      <c r="EC71" s="84" t="s">
        <v>299</v>
      </c>
      <c r="ED71" s="85" t="s">
        <v>299</v>
      </c>
      <c r="EE71" s="71" t="s">
        <v>378</v>
      </c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3"/>
      <c r="EQ71" s="71" t="s">
        <v>64</v>
      </c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3"/>
    </row>
    <row r="72" spans="1:160" s="33" customFormat="1" ht="114.75" customHeight="1">
      <c r="A72" s="83" t="s">
        <v>439</v>
      </c>
      <c r="B72" s="84"/>
      <c r="C72" s="84"/>
      <c r="D72" s="84"/>
      <c r="E72" s="84"/>
      <c r="F72" s="84"/>
      <c r="G72" s="84"/>
      <c r="H72" s="85"/>
      <c r="I72" s="83" t="s">
        <v>166</v>
      </c>
      <c r="J72" s="84" t="s">
        <v>301</v>
      </c>
      <c r="K72" s="84" t="s">
        <v>301</v>
      </c>
      <c r="L72" s="84" t="s">
        <v>301</v>
      </c>
      <c r="M72" s="84" t="s">
        <v>301</v>
      </c>
      <c r="N72" s="84" t="s">
        <v>301</v>
      </c>
      <c r="O72" s="84" t="s">
        <v>301</v>
      </c>
      <c r="P72" s="84" t="s">
        <v>301</v>
      </c>
      <c r="Q72" s="85" t="s">
        <v>301</v>
      </c>
      <c r="R72" s="83" t="s">
        <v>286</v>
      </c>
      <c r="S72" s="84" t="s">
        <v>302</v>
      </c>
      <c r="T72" s="84" t="s">
        <v>302</v>
      </c>
      <c r="U72" s="84" t="s">
        <v>302</v>
      </c>
      <c r="V72" s="84" t="s">
        <v>302</v>
      </c>
      <c r="W72" s="84" t="s">
        <v>302</v>
      </c>
      <c r="X72" s="84" t="s">
        <v>302</v>
      </c>
      <c r="Y72" s="84" t="s">
        <v>302</v>
      </c>
      <c r="Z72" s="85" t="s">
        <v>302</v>
      </c>
      <c r="AA72" s="92" t="s">
        <v>287</v>
      </c>
      <c r="AB72" s="93" t="s">
        <v>303</v>
      </c>
      <c r="AC72" s="93" t="s">
        <v>303</v>
      </c>
      <c r="AD72" s="93" t="s">
        <v>303</v>
      </c>
      <c r="AE72" s="93" t="s">
        <v>303</v>
      </c>
      <c r="AF72" s="93" t="s">
        <v>303</v>
      </c>
      <c r="AG72" s="93" t="s">
        <v>303</v>
      </c>
      <c r="AH72" s="93" t="s">
        <v>303</v>
      </c>
      <c r="AI72" s="93" t="s">
        <v>303</v>
      </c>
      <c r="AJ72" s="93" t="s">
        <v>303</v>
      </c>
      <c r="AK72" s="93" t="s">
        <v>303</v>
      </c>
      <c r="AL72" s="94" t="s">
        <v>303</v>
      </c>
      <c r="AM72" s="77" t="s">
        <v>100</v>
      </c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9"/>
      <c r="BB72" s="83" t="s">
        <v>103</v>
      </c>
      <c r="BC72" s="84">
        <v>796</v>
      </c>
      <c r="BD72" s="84">
        <v>796</v>
      </c>
      <c r="BE72" s="84">
        <v>796</v>
      </c>
      <c r="BF72" s="84">
        <v>796</v>
      </c>
      <c r="BG72" s="84">
        <v>796</v>
      </c>
      <c r="BH72" s="85">
        <v>796</v>
      </c>
      <c r="BI72" s="77" t="s">
        <v>171</v>
      </c>
      <c r="BJ72" s="78"/>
      <c r="BK72" s="78"/>
      <c r="BL72" s="78"/>
      <c r="BM72" s="78"/>
      <c r="BN72" s="78"/>
      <c r="BO72" s="78"/>
      <c r="BP72" s="78"/>
      <c r="BQ72" s="79"/>
      <c r="BR72" s="77">
        <v>73</v>
      </c>
      <c r="BS72" s="78"/>
      <c r="BT72" s="78"/>
      <c r="BU72" s="78"/>
      <c r="BV72" s="78"/>
      <c r="BW72" s="78"/>
      <c r="BX72" s="78"/>
      <c r="BY72" s="78"/>
      <c r="BZ72" s="78"/>
      <c r="CA72" s="78"/>
      <c r="CB72" s="79"/>
      <c r="CC72" s="74" t="s">
        <v>46</v>
      </c>
      <c r="CD72" s="75"/>
      <c r="CE72" s="75"/>
      <c r="CF72" s="75"/>
      <c r="CG72" s="75"/>
      <c r="CH72" s="75"/>
      <c r="CI72" s="76"/>
      <c r="CJ72" s="77" t="s">
        <v>172</v>
      </c>
      <c r="CK72" s="78"/>
      <c r="CL72" s="78"/>
      <c r="CM72" s="78"/>
      <c r="CN72" s="78"/>
      <c r="CO72" s="78"/>
      <c r="CP72" s="78"/>
      <c r="CQ72" s="78"/>
      <c r="CR72" s="79"/>
      <c r="CS72" s="80">
        <v>805236</v>
      </c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2"/>
      <c r="DG72" s="83" t="s">
        <v>424</v>
      </c>
      <c r="DH72" s="84" t="s">
        <v>305</v>
      </c>
      <c r="DI72" s="84" t="s">
        <v>305</v>
      </c>
      <c r="DJ72" s="84" t="s">
        <v>305</v>
      </c>
      <c r="DK72" s="84" t="s">
        <v>305</v>
      </c>
      <c r="DL72" s="84" t="s">
        <v>305</v>
      </c>
      <c r="DM72" s="84" t="s">
        <v>305</v>
      </c>
      <c r="DN72" s="84" t="s">
        <v>305</v>
      </c>
      <c r="DO72" s="84" t="s">
        <v>305</v>
      </c>
      <c r="DP72" s="84" t="s">
        <v>305</v>
      </c>
      <c r="DQ72" s="84" t="s">
        <v>305</v>
      </c>
      <c r="DR72" s="84" t="s">
        <v>305</v>
      </c>
      <c r="DS72" s="85" t="s">
        <v>305</v>
      </c>
      <c r="DT72" s="83" t="s">
        <v>299</v>
      </c>
      <c r="DU72" s="84" t="s">
        <v>299</v>
      </c>
      <c r="DV72" s="84" t="s">
        <v>299</v>
      </c>
      <c r="DW72" s="84" t="s">
        <v>299</v>
      </c>
      <c r="DX72" s="84" t="s">
        <v>299</v>
      </c>
      <c r="DY72" s="84" t="s">
        <v>299</v>
      </c>
      <c r="DZ72" s="84" t="s">
        <v>299</v>
      </c>
      <c r="EA72" s="84" t="s">
        <v>299</v>
      </c>
      <c r="EB72" s="84" t="s">
        <v>299</v>
      </c>
      <c r="EC72" s="84" t="s">
        <v>299</v>
      </c>
      <c r="ED72" s="85" t="s">
        <v>299</v>
      </c>
      <c r="EE72" s="77" t="s">
        <v>379</v>
      </c>
      <c r="EF72" s="78" t="s">
        <v>246</v>
      </c>
      <c r="EG72" s="78" t="s">
        <v>246</v>
      </c>
      <c r="EH72" s="78" t="s">
        <v>246</v>
      </c>
      <c r="EI72" s="78" t="s">
        <v>246</v>
      </c>
      <c r="EJ72" s="78" t="s">
        <v>246</v>
      </c>
      <c r="EK72" s="78" t="s">
        <v>246</v>
      </c>
      <c r="EL72" s="78" t="s">
        <v>246</v>
      </c>
      <c r="EM72" s="78" t="s">
        <v>246</v>
      </c>
      <c r="EN72" s="78" t="s">
        <v>246</v>
      </c>
      <c r="EO72" s="78" t="s">
        <v>246</v>
      </c>
      <c r="EP72" s="79" t="s">
        <v>246</v>
      </c>
      <c r="EQ72" s="71" t="s">
        <v>64</v>
      </c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3"/>
    </row>
    <row r="73" spans="1:160" s="33" customFormat="1" ht="114.75" customHeight="1">
      <c r="A73" s="83" t="s">
        <v>440</v>
      </c>
      <c r="B73" s="84"/>
      <c r="C73" s="84"/>
      <c r="D73" s="84"/>
      <c r="E73" s="84"/>
      <c r="F73" s="84"/>
      <c r="G73" s="84"/>
      <c r="H73" s="85"/>
      <c r="I73" s="83" t="s">
        <v>290</v>
      </c>
      <c r="J73" s="84" t="s">
        <v>301</v>
      </c>
      <c r="K73" s="84" t="s">
        <v>301</v>
      </c>
      <c r="L73" s="84" t="s">
        <v>301</v>
      </c>
      <c r="M73" s="84" t="s">
        <v>301</v>
      </c>
      <c r="N73" s="84" t="s">
        <v>301</v>
      </c>
      <c r="O73" s="84" t="s">
        <v>301</v>
      </c>
      <c r="P73" s="84" t="s">
        <v>301</v>
      </c>
      <c r="Q73" s="85" t="s">
        <v>301</v>
      </c>
      <c r="R73" s="83" t="s">
        <v>388</v>
      </c>
      <c r="S73" s="84" t="s">
        <v>302</v>
      </c>
      <c r="T73" s="84" t="s">
        <v>302</v>
      </c>
      <c r="U73" s="84" t="s">
        <v>302</v>
      </c>
      <c r="V73" s="84" t="s">
        <v>302</v>
      </c>
      <c r="W73" s="84" t="s">
        <v>302</v>
      </c>
      <c r="X73" s="84" t="s">
        <v>302</v>
      </c>
      <c r="Y73" s="84" t="s">
        <v>302</v>
      </c>
      <c r="Z73" s="85" t="s">
        <v>302</v>
      </c>
      <c r="AA73" s="92" t="s">
        <v>292</v>
      </c>
      <c r="AB73" s="93" t="s">
        <v>303</v>
      </c>
      <c r="AC73" s="93" t="s">
        <v>303</v>
      </c>
      <c r="AD73" s="93" t="s">
        <v>303</v>
      </c>
      <c r="AE73" s="93" t="s">
        <v>303</v>
      </c>
      <c r="AF73" s="93" t="s">
        <v>303</v>
      </c>
      <c r="AG73" s="93" t="s">
        <v>303</v>
      </c>
      <c r="AH73" s="93" t="s">
        <v>303</v>
      </c>
      <c r="AI73" s="93" t="s">
        <v>303</v>
      </c>
      <c r="AJ73" s="93" t="s">
        <v>303</v>
      </c>
      <c r="AK73" s="93" t="s">
        <v>303</v>
      </c>
      <c r="AL73" s="94" t="s">
        <v>303</v>
      </c>
      <c r="AM73" s="77" t="s">
        <v>100</v>
      </c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9"/>
      <c r="BB73" s="83" t="s">
        <v>59</v>
      </c>
      <c r="BC73" s="84">
        <v>796</v>
      </c>
      <c r="BD73" s="84">
        <v>796</v>
      </c>
      <c r="BE73" s="84">
        <v>796</v>
      </c>
      <c r="BF73" s="84">
        <v>796</v>
      </c>
      <c r="BG73" s="84">
        <v>796</v>
      </c>
      <c r="BH73" s="85">
        <v>796</v>
      </c>
      <c r="BI73" s="77" t="s">
        <v>60</v>
      </c>
      <c r="BJ73" s="78"/>
      <c r="BK73" s="78"/>
      <c r="BL73" s="78"/>
      <c r="BM73" s="78"/>
      <c r="BN73" s="78"/>
      <c r="BO73" s="78"/>
      <c r="BP73" s="78"/>
      <c r="BQ73" s="79"/>
      <c r="BR73" s="77">
        <v>1</v>
      </c>
      <c r="BS73" s="78"/>
      <c r="BT73" s="78"/>
      <c r="BU73" s="78"/>
      <c r="BV73" s="78"/>
      <c r="BW73" s="78"/>
      <c r="BX73" s="78"/>
      <c r="BY73" s="78"/>
      <c r="BZ73" s="78"/>
      <c r="CA73" s="78"/>
      <c r="CB73" s="79"/>
      <c r="CC73" s="74" t="s">
        <v>46</v>
      </c>
      <c r="CD73" s="75"/>
      <c r="CE73" s="75"/>
      <c r="CF73" s="75"/>
      <c r="CG73" s="75"/>
      <c r="CH73" s="75"/>
      <c r="CI73" s="76"/>
      <c r="CJ73" s="77" t="s">
        <v>172</v>
      </c>
      <c r="CK73" s="78"/>
      <c r="CL73" s="78"/>
      <c r="CM73" s="78"/>
      <c r="CN73" s="78"/>
      <c r="CO73" s="78"/>
      <c r="CP73" s="78"/>
      <c r="CQ73" s="78"/>
      <c r="CR73" s="79"/>
      <c r="CS73" s="80">
        <v>799980</v>
      </c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2"/>
      <c r="DG73" s="83" t="s">
        <v>424</v>
      </c>
      <c r="DH73" s="84" t="s">
        <v>305</v>
      </c>
      <c r="DI73" s="84" t="s">
        <v>305</v>
      </c>
      <c r="DJ73" s="84" t="s">
        <v>305</v>
      </c>
      <c r="DK73" s="84" t="s">
        <v>305</v>
      </c>
      <c r="DL73" s="84" t="s">
        <v>305</v>
      </c>
      <c r="DM73" s="84" t="s">
        <v>305</v>
      </c>
      <c r="DN73" s="84" t="s">
        <v>305</v>
      </c>
      <c r="DO73" s="84" t="s">
        <v>305</v>
      </c>
      <c r="DP73" s="84" t="s">
        <v>305</v>
      </c>
      <c r="DQ73" s="84" t="s">
        <v>305</v>
      </c>
      <c r="DR73" s="84" t="s">
        <v>305</v>
      </c>
      <c r="DS73" s="85" t="s">
        <v>305</v>
      </c>
      <c r="DT73" s="83" t="s">
        <v>299</v>
      </c>
      <c r="DU73" s="84" t="s">
        <v>299</v>
      </c>
      <c r="DV73" s="84" t="s">
        <v>299</v>
      </c>
      <c r="DW73" s="84" t="s">
        <v>299</v>
      </c>
      <c r="DX73" s="84" t="s">
        <v>299</v>
      </c>
      <c r="DY73" s="84" t="s">
        <v>299</v>
      </c>
      <c r="DZ73" s="84" t="s">
        <v>299</v>
      </c>
      <c r="EA73" s="84" t="s">
        <v>299</v>
      </c>
      <c r="EB73" s="84" t="s">
        <v>299</v>
      </c>
      <c r="EC73" s="84" t="s">
        <v>299</v>
      </c>
      <c r="ED73" s="85" t="s">
        <v>299</v>
      </c>
      <c r="EE73" s="77" t="s">
        <v>379</v>
      </c>
      <c r="EF73" s="78" t="s">
        <v>246</v>
      </c>
      <c r="EG73" s="78" t="s">
        <v>246</v>
      </c>
      <c r="EH73" s="78" t="s">
        <v>246</v>
      </c>
      <c r="EI73" s="78" t="s">
        <v>246</v>
      </c>
      <c r="EJ73" s="78" t="s">
        <v>246</v>
      </c>
      <c r="EK73" s="78" t="s">
        <v>246</v>
      </c>
      <c r="EL73" s="78" t="s">
        <v>246</v>
      </c>
      <c r="EM73" s="78" t="s">
        <v>246</v>
      </c>
      <c r="EN73" s="78" t="s">
        <v>246</v>
      </c>
      <c r="EO73" s="78" t="s">
        <v>246</v>
      </c>
      <c r="EP73" s="79" t="s">
        <v>246</v>
      </c>
      <c r="EQ73" s="71" t="s">
        <v>64</v>
      </c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3"/>
    </row>
    <row r="74" spans="1:160" s="33" customFormat="1" ht="114.75" customHeight="1">
      <c r="A74" s="83" t="s">
        <v>441</v>
      </c>
      <c r="B74" s="84"/>
      <c r="C74" s="84"/>
      <c r="D74" s="84"/>
      <c r="E74" s="84"/>
      <c r="F74" s="84"/>
      <c r="G74" s="84"/>
      <c r="H74" s="85"/>
      <c r="I74" s="83" t="s">
        <v>166</v>
      </c>
      <c r="J74" s="84" t="s">
        <v>301</v>
      </c>
      <c r="K74" s="84" t="s">
        <v>301</v>
      </c>
      <c r="L74" s="84" t="s">
        <v>301</v>
      </c>
      <c r="M74" s="84" t="s">
        <v>301</v>
      </c>
      <c r="N74" s="84" t="s">
        <v>301</v>
      </c>
      <c r="O74" s="84" t="s">
        <v>301</v>
      </c>
      <c r="P74" s="84" t="s">
        <v>301</v>
      </c>
      <c r="Q74" s="85" t="s">
        <v>301</v>
      </c>
      <c r="R74" s="83" t="s">
        <v>293</v>
      </c>
      <c r="S74" s="84" t="s">
        <v>302</v>
      </c>
      <c r="T74" s="84" t="s">
        <v>302</v>
      </c>
      <c r="U74" s="84" t="s">
        <v>302</v>
      </c>
      <c r="V74" s="84" t="s">
        <v>302</v>
      </c>
      <c r="W74" s="84" t="s">
        <v>302</v>
      </c>
      <c r="X74" s="84" t="s">
        <v>302</v>
      </c>
      <c r="Y74" s="84" t="s">
        <v>302</v>
      </c>
      <c r="Z74" s="85" t="s">
        <v>302</v>
      </c>
      <c r="AA74" s="92" t="s">
        <v>294</v>
      </c>
      <c r="AB74" s="93" t="s">
        <v>303</v>
      </c>
      <c r="AC74" s="93" t="s">
        <v>303</v>
      </c>
      <c r="AD74" s="93" t="s">
        <v>303</v>
      </c>
      <c r="AE74" s="93" t="s">
        <v>303</v>
      </c>
      <c r="AF74" s="93" t="s">
        <v>303</v>
      </c>
      <c r="AG74" s="93" t="s">
        <v>303</v>
      </c>
      <c r="AH74" s="93" t="s">
        <v>303</v>
      </c>
      <c r="AI74" s="93" t="s">
        <v>303</v>
      </c>
      <c r="AJ74" s="93" t="s">
        <v>303</v>
      </c>
      <c r="AK74" s="93" t="s">
        <v>303</v>
      </c>
      <c r="AL74" s="94" t="s">
        <v>303</v>
      </c>
      <c r="AM74" s="77" t="s">
        <v>100</v>
      </c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9"/>
      <c r="BB74" s="83" t="s">
        <v>103</v>
      </c>
      <c r="BC74" s="84">
        <v>796</v>
      </c>
      <c r="BD74" s="84">
        <v>796</v>
      </c>
      <c r="BE74" s="84">
        <v>796</v>
      </c>
      <c r="BF74" s="84">
        <v>796</v>
      </c>
      <c r="BG74" s="84">
        <v>796</v>
      </c>
      <c r="BH74" s="85">
        <v>796</v>
      </c>
      <c r="BI74" s="77" t="s">
        <v>104</v>
      </c>
      <c r="BJ74" s="78"/>
      <c r="BK74" s="78"/>
      <c r="BL74" s="78"/>
      <c r="BM74" s="78"/>
      <c r="BN74" s="78"/>
      <c r="BO74" s="78"/>
      <c r="BP74" s="78"/>
      <c r="BQ74" s="79"/>
      <c r="BR74" s="77">
        <v>130</v>
      </c>
      <c r="BS74" s="78"/>
      <c r="BT74" s="78"/>
      <c r="BU74" s="78"/>
      <c r="BV74" s="78"/>
      <c r="BW74" s="78"/>
      <c r="BX74" s="78"/>
      <c r="BY74" s="78"/>
      <c r="BZ74" s="78"/>
      <c r="CA74" s="78"/>
      <c r="CB74" s="79"/>
      <c r="CC74" s="74" t="s">
        <v>46</v>
      </c>
      <c r="CD74" s="75"/>
      <c r="CE74" s="75"/>
      <c r="CF74" s="75"/>
      <c r="CG74" s="75"/>
      <c r="CH74" s="75"/>
      <c r="CI74" s="76"/>
      <c r="CJ74" s="77" t="s">
        <v>172</v>
      </c>
      <c r="CK74" s="78"/>
      <c r="CL74" s="78"/>
      <c r="CM74" s="78"/>
      <c r="CN74" s="78"/>
      <c r="CO74" s="78"/>
      <c r="CP74" s="78"/>
      <c r="CQ74" s="78"/>
      <c r="CR74" s="79"/>
      <c r="CS74" s="80">
        <v>1651692</v>
      </c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2"/>
      <c r="DG74" s="83" t="s">
        <v>424</v>
      </c>
      <c r="DH74" s="84" t="s">
        <v>305</v>
      </c>
      <c r="DI74" s="84" t="s">
        <v>305</v>
      </c>
      <c r="DJ74" s="84" t="s">
        <v>305</v>
      </c>
      <c r="DK74" s="84" t="s">
        <v>305</v>
      </c>
      <c r="DL74" s="84" t="s">
        <v>305</v>
      </c>
      <c r="DM74" s="84" t="s">
        <v>305</v>
      </c>
      <c r="DN74" s="84" t="s">
        <v>305</v>
      </c>
      <c r="DO74" s="84" t="s">
        <v>305</v>
      </c>
      <c r="DP74" s="84" t="s">
        <v>305</v>
      </c>
      <c r="DQ74" s="84" t="s">
        <v>305</v>
      </c>
      <c r="DR74" s="84" t="s">
        <v>305</v>
      </c>
      <c r="DS74" s="85" t="s">
        <v>305</v>
      </c>
      <c r="DT74" s="83" t="s">
        <v>299</v>
      </c>
      <c r="DU74" s="84" t="s">
        <v>299</v>
      </c>
      <c r="DV74" s="84" t="s">
        <v>299</v>
      </c>
      <c r="DW74" s="84" t="s">
        <v>299</v>
      </c>
      <c r="DX74" s="84" t="s">
        <v>299</v>
      </c>
      <c r="DY74" s="84" t="s">
        <v>299</v>
      </c>
      <c r="DZ74" s="84" t="s">
        <v>299</v>
      </c>
      <c r="EA74" s="84" t="s">
        <v>299</v>
      </c>
      <c r="EB74" s="84" t="s">
        <v>299</v>
      </c>
      <c r="EC74" s="84" t="s">
        <v>299</v>
      </c>
      <c r="ED74" s="85" t="s">
        <v>299</v>
      </c>
      <c r="EE74" s="77" t="s">
        <v>379</v>
      </c>
      <c r="EF74" s="78" t="s">
        <v>246</v>
      </c>
      <c r="EG74" s="78" t="s">
        <v>246</v>
      </c>
      <c r="EH74" s="78" t="s">
        <v>246</v>
      </c>
      <c r="EI74" s="78" t="s">
        <v>246</v>
      </c>
      <c r="EJ74" s="78" t="s">
        <v>246</v>
      </c>
      <c r="EK74" s="78" t="s">
        <v>246</v>
      </c>
      <c r="EL74" s="78" t="s">
        <v>246</v>
      </c>
      <c r="EM74" s="78" t="s">
        <v>246</v>
      </c>
      <c r="EN74" s="78" t="s">
        <v>246</v>
      </c>
      <c r="EO74" s="78" t="s">
        <v>246</v>
      </c>
      <c r="EP74" s="79" t="s">
        <v>246</v>
      </c>
      <c r="EQ74" s="71" t="s">
        <v>64</v>
      </c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3"/>
    </row>
    <row r="75" spans="1:160" s="33" customFormat="1" ht="114.75" customHeight="1">
      <c r="A75" s="83" t="s">
        <v>442</v>
      </c>
      <c r="B75" s="84"/>
      <c r="C75" s="84"/>
      <c r="D75" s="84"/>
      <c r="E75" s="84"/>
      <c r="F75" s="84"/>
      <c r="G75" s="84"/>
      <c r="H75" s="85"/>
      <c r="I75" s="83" t="s">
        <v>166</v>
      </c>
      <c r="J75" s="84" t="s">
        <v>301</v>
      </c>
      <c r="K75" s="84" t="s">
        <v>301</v>
      </c>
      <c r="L75" s="84" t="s">
        <v>301</v>
      </c>
      <c r="M75" s="84" t="s">
        <v>301</v>
      </c>
      <c r="N75" s="84" t="s">
        <v>301</v>
      </c>
      <c r="O75" s="84" t="s">
        <v>301</v>
      </c>
      <c r="P75" s="84" t="s">
        <v>301</v>
      </c>
      <c r="Q75" s="85" t="s">
        <v>301</v>
      </c>
      <c r="R75" s="83" t="s">
        <v>293</v>
      </c>
      <c r="S75" s="84" t="s">
        <v>302</v>
      </c>
      <c r="T75" s="84" t="s">
        <v>302</v>
      </c>
      <c r="U75" s="84" t="s">
        <v>302</v>
      </c>
      <c r="V75" s="84" t="s">
        <v>302</v>
      </c>
      <c r="W75" s="84" t="s">
        <v>302</v>
      </c>
      <c r="X75" s="84" t="s">
        <v>302</v>
      </c>
      <c r="Y75" s="84" t="s">
        <v>302</v>
      </c>
      <c r="Z75" s="85" t="s">
        <v>302</v>
      </c>
      <c r="AA75" s="92" t="s">
        <v>295</v>
      </c>
      <c r="AB75" s="93" t="s">
        <v>303</v>
      </c>
      <c r="AC75" s="93" t="s">
        <v>303</v>
      </c>
      <c r="AD75" s="93" t="s">
        <v>303</v>
      </c>
      <c r="AE75" s="93" t="s">
        <v>303</v>
      </c>
      <c r="AF75" s="93" t="s">
        <v>303</v>
      </c>
      <c r="AG75" s="93" t="s">
        <v>303</v>
      </c>
      <c r="AH75" s="93" t="s">
        <v>303</v>
      </c>
      <c r="AI75" s="93" t="s">
        <v>303</v>
      </c>
      <c r="AJ75" s="93" t="s">
        <v>303</v>
      </c>
      <c r="AK75" s="93" t="s">
        <v>303</v>
      </c>
      <c r="AL75" s="94" t="s">
        <v>303</v>
      </c>
      <c r="AM75" s="77" t="s">
        <v>100</v>
      </c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9"/>
      <c r="BB75" s="83" t="s">
        <v>59</v>
      </c>
      <c r="BC75" s="84">
        <v>796</v>
      </c>
      <c r="BD75" s="84">
        <v>796</v>
      </c>
      <c r="BE75" s="84">
        <v>796</v>
      </c>
      <c r="BF75" s="84">
        <v>796</v>
      </c>
      <c r="BG75" s="84">
        <v>796</v>
      </c>
      <c r="BH75" s="85">
        <v>796</v>
      </c>
      <c r="BI75" s="77" t="s">
        <v>60</v>
      </c>
      <c r="BJ75" s="78"/>
      <c r="BK75" s="78"/>
      <c r="BL75" s="78"/>
      <c r="BM75" s="78"/>
      <c r="BN75" s="78"/>
      <c r="BO75" s="78"/>
      <c r="BP75" s="78"/>
      <c r="BQ75" s="79"/>
      <c r="BR75" s="77">
        <v>1</v>
      </c>
      <c r="BS75" s="78"/>
      <c r="BT75" s="78"/>
      <c r="BU75" s="78"/>
      <c r="BV75" s="78"/>
      <c r="BW75" s="78"/>
      <c r="BX75" s="78"/>
      <c r="BY75" s="78"/>
      <c r="BZ75" s="78"/>
      <c r="CA75" s="78"/>
      <c r="CB75" s="79"/>
      <c r="CC75" s="74" t="s">
        <v>46</v>
      </c>
      <c r="CD75" s="75"/>
      <c r="CE75" s="75"/>
      <c r="CF75" s="75"/>
      <c r="CG75" s="75"/>
      <c r="CH75" s="75"/>
      <c r="CI75" s="76"/>
      <c r="CJ75" s="77" t="s">
        <v>172</v>
      </c>
      <c r="CK75" s="78"/>
      <c r="CL75" s="78"/>
      <c r="CM75" s="78"/>
      <c r="CN75" s="78"/>
      <c r="CO75" s="78"/>
      <c r="CP75" s="78"/>
      <c r="CQ75" s="78"/>
      <c r="CR75" s="79"/>
      <c r="CS75" s="80">
        <v>185520</v>
      </c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2"/>
      <c r="DG75" s="83" t="s">
        <v>424</v>
      </c>
      <c r="DH75" s="84" t="s">
        <v>305</v>
      </c>
      <c r="DI75" s="84" t="s">
        <v>305</v>
      </c>
      <c r="DJ75" s="84" t="s">
        <v>305</v>
      </c>
      <c r="DK75" s="84" t="s">
        <v>305</v>
      </c>
      <c r="DL75" s="84" t="s">
        <v>305</v>
      </c>
      <c r="DM75" s="84" t="s">
        <v>305</v>
      </c>
      <c r="DN75" s="84" t="s">
        <v>305</v>
      </c>
      <c r="DO75" s="84" t="s">
        <v>305</v>
      </c>
      <c r="DP75" s="84" t="s">
        <v>305</v>
      </c>
      <c r="DQ75" s="84" t="s">
        <v>305</v>
      </c>
      <c r="DR75" s="84" t="s">
        <v>305</v>
      </c>
      <c r="DS75" s="85" t="s">
        <v>305</v>
      </c>
      <c r="DT75" s="83" t="s">
        <v>299</v>
      </c>
      <c r="DU75" s="84" t="s">
        <v>299</v>
      </c>
      <c r="DV75" s="84" t="s">
        <v>299</v>
      </c>
      <c r="DW75" s="84" t="s">
        <v>299</v>
      </c>
      <c r="DX75" s="84" t="s">
        <v>299</v>
      </c>
      <c r="DY75" s="84" t="s">
        <v>299</v>
      </c>
      <c r="DZ75" s="84" t="s">
        <v>299</v>
      </c>
      <c r="EA75" s="84" t="s">
        <v>299</v>
      </c>
      <c r="EB75" s="84" t="s">
        <v>299</v>
      </c>
      <c r="EC75" s="84" t="s">
        <v>299</v>
      </c>
      <c r="ED75" s="85" t="s">
        <v>299</v>
      </c>
      <c r="EE75" s="77" t="s">
        <v>379</v>
      </c>
      <c r="EF75" s="78" t="s">
        <v>246</v>
      </c>
      <c r="EG75" s="78" t="s">
        <v>246</v>
      </c>
      <c r="EH75" s="78" t="s">
        <v>246</v>
      </c>
      <c r="EI75" s="78" t="s">
        <v>246</v>
      </c>
      <c r="EJ75" s="78" t="s">
        <v>246</v>
      </c>
      <c r="EK75" s="78" t="s">
        <v>246</v>
      </c>
      <c r="EL75" s="78" t="s">
        <v>246</v>
      </c>
      <c r="EM75" s="78" t="s">
        <v>246</v>
      </c>
      <c r="EN75" s="78" t="s">
        <v>246</v>
      </c>
      <c r="EO75" s="78" t="s">
        <v>246</v>
      </c>
      <c r="EP75" s="79" t="s">
        <v>246</v>
      </c>
      <c r="EQ75" s="71" t="s">
        <v>64</v>
      </c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3"/>
    </row>
    <row r="76" spans="1:160" s="33" customFormat="1" ht="114.75" customHeight="1">
      <c r="A76" s="83" t="s">
        <v>443</v>
      </c>
      <c r="B76" s="84"/>
      <c r="C76" s="84"/>
      <c r="D76" s="84"/>
      <c r="E76" s="84"/>
      <c r="F76" s="84"/>
      <c r="G76" s="84"/>
      <c r="H76" s="85"/>
      <c r="I76" s="83" t="s">
        <v>425</v>
      </c>
      <c r="J76" s="84" t="s">
        <v>301</v>
      </c>
      <c r="K76" s="84" t="s">
        <v>301</v>
      </c>
      <c r="L76" s="84" t="s">
        <v>301</v>
      </c>
      <c r="M76" s="84" t="s">
        <v>301</v>
      </c>
      <c r="N76" s="84" t="s">
        <v>301</v>
      </c>
      <c r="O76" s="84" t="s">
        <v>301</v>
      </c>
      <c r="P76" s="84" t="s">
        <v>301</v>
      </c>
      <c r="Q76" s="85" t="s">
        <v>301</v>
      </c>
      <c r="R76" s="83" t="s">
        <v>426</v>
      </c>
      <c r="S76" s="84" t="s">
        <v>302</v>
      </c>
      <c r="T76" s="84" t="s">
        <v>302</v>
      </c>
      <c r="U76" s="84" t="s">
        <v>302</v>
      </c>
      <c r="V76" s="84" t="s">
        <v>302</v>
      </c>
      <c r="W76" s="84" t="s">
        <v>302</v>
      </c>
      <c r="X76" s="84" t="s">
        <v>302</v>
      </c>
      <c r="Y76" s="84" t="s">
        <v>302</v>
      </c>
      <c r="Z76" s="85" t="s">
        <v>302</v>
      </c>
      <c r="AA76" s="92" t="s">
        <v>296</v>
      </c>
      <c r="AB76" s="93" t="s">
        <v>303</v>
      </c>
      <c r="AC76" s="93" t="s">
        <v>303</v>
      </c>
      <c r="AD76" s="93" t="s">
        <v>303</v>
      </c>
      <c r="AE76" s="93" t="s">
        <v>303</v>
      </c>
      <c r="AF76" s="93" t="s">
        <v>303</v>
      </c>
      <c r="AG76" s="93" t="s">
        <v>303</v>
      </c>
      <c r="AH76" s="93" t="s">
        <v>303</v>
      </c>
      <c r="AI76" s="93" t="s">
        <v>303</v>
      </c>
      <c r="AJ76" s="93" t="s">
        <v>303</v>
      </c>
      <c r="AK76" s="93" t="s">
        <v>303</v>
      </c>
      <c r="AL76" s="94" t="s">
        <v>303</v>
      </c>
      <c r="AM76" s="77" t="s">
        <v>100</v>
      </c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9"/>
      <c r="BB76" s="83" t="s">
        <v>103</v>
      </c>
      <c r="BC76" s="84">
        <v>796</v>
      </c>
      <c r="BD76" s="84">
        <v>796</v>
      </c>
      <c r="BE76" s="84">
        <v>796</v>
      </c>
      <c r="BF76" s="84">
        <v>796</v>
      </c>
      <c r="BG76" s="84">
        <v>796</v>
      </c>
      <c r="BH76" s="85">
        <v>796</v>
      </c>
      <c r="BI76" s="77" t="s">
        <v>104</v>
      </c>
      <c r="BJ76" s="78"/>
      <c r="BK76" s="78"/>
      <c r="BL76" s="78"/>
      <c r="BM76" s="78"/>
      <c r="BN76" s="78"/>
      <c r="BO76" s="78"/>
      <c r="BP76" s="78"/>
      <c r="BQ76" s="79"/>
      <c r="BR76" s="77">
        <v>83</v>
      </c>
      <c r="BS76" s="78"/>
      <c r="BT76" s="78"/>
      <c r="BU76" s="78"/>
      <c r="BV76" s="78"/>
      <c r="BW76" s="78"/>
      <c r="BX76" s="78"/>
      <c r="BY76" s="78"/>
      <c r="BZ76" s="78"/>
      <c r="CA76" s="78"/>
      <c r="CB76" s="79"/>
      <c r="CC76" s="74" t="s">
        <v>46</v>
      </c>
      <c r="CD76" s="75"/>
      <c r="CE76" s="75"/>
      <c r="CF76" s="75"/>
      <c r="CG76" s="75"/>
      <c r="CH76" s="75"/>
      <c r="CI76" s="76"/>
      <c r="CJ76" s="77" t="s">
        <v>172</v>
      </c>
      <c r="CK76" s="78"/>
      <c r="CL76" s="78"/>
      <c r="CM76" s="78"/>
      <c r="CN76" s="78"/>
      <c r="CO76" s="78"/>
      <c r="CP76" s="78"/>
      <c r="CQ76" s="78"/>
      <c r="CR76" s="79"/>
      <c r="CS76" s="80">
        <v>4507200</v>
      </c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2"/>
      <c r="DG76" s="83" t="s">
        <v>424</v>
      </c>
      <c r="DH76" s="84" t="s">
        <v>305</v>
      </c>
      <c r="DI76" s="84" t="s">
        <v>305</v>
      </c>
      <c r="DJ76" s="84" t="s">
        <v>305</v>
      </c>
      <c r="DK76" s="84" t="s">
        <v>305</v>
      </c>
      <c r="DL76" s="84" t="s">
        <v>305</v>
      </c>
      <c r="DM76" s="84" t="s">
        <v>305</v>
      </c>
      <c r="DN76" s="84" t="s">
        <v>305</v>
      </c>
      <c r="DO76" s="84" t="s">
        <v>305</v>
      </c>
      <c r="DP76" s="84" t="s">
        <v>305</v>
      </c>
      <c r="DQ76" s="84" t="s">
        <v>305</v>
      </c>
      <c r="DR76" s="84" t="s">
        <v>305</v>
      </c>
      <c r="DS76" s="85" t="s">
        <v>305</v>
      </c>
      <c r="DT76" s="83" t="s">
        <v>299</v>
      </c>
      <c r="DU76" s="84" t="s">
        <v>299</v>
      </c>
      <c r="DV76" s="84" t="s">
        <v>299</v>
      </c>
      <c r="DW76" s="84" t="s">
        <v>299</v>
      </c>
      <c r="DX76" s="84" t="s">
        <v>299</v>
      </c>
      <c r="DY76" s="84" t="s">
        <v>299</v>
      </c>
      <c r="DZ76" s="84" t="s">
        <v>299</v>
      </c>
      <c r="EA76" s="84" t="s">
        <v>299</v>
      </c>
      <c r="EB76" s="84" t="s">
        <v>299</v>
      </c>
      <c r="EC76" s="84" t="s">
        <v>299</v>
      </c>
      <c r="ED76" s="85" t="s">
        <v>299</v>
      </c>
      <c r="EE76" s="77" t="s">
        <v>379</v>
      </c>
      <c r="EF76" s="78" t="s">
        <v>246</v>
      </c>
      <c r="EG76" s="78" t="s">
        <v>246</v>
      </c>
      <c r="EH76" s="78" t="s">
        <v>246</v>
      </c>
      <c r="EI76" s="78" t="s">
        <v>246</v>
      </c>
      <c r="EJ76" s="78" t="s">
        <v>246</v>
      </c>
      <c r="EK76" s="78" t="s">
        <v>246</v>
      </c>
      <c r="EL76" s="78" t="s">
        <v>246</v>
      </c>
      <c r="EM76" s="78" t="s">
        <v>246</v>
      </c>
      <c r="EN76" s="78" t="s">
        <v>246</v>
      </c>
      <c r="EO76" s="78" t="s">
        <v>246</v>
      </c>
      <c r="EP76" s="79" t="s">
        <v>246</v>
      </c>
      <c r="EQ76" s="71" t="s">
        <v>64</v>
      </c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3"/>
    </row>
    <row r="77" spans="1:160" s="33" customFormat="1" ht="114.75" customHeight="1">
      <c r="A77" s="83" t="s">
        <v>444</v>
      </c>
      <c r="B77" s="84"/>
      <c r="C77" s="84"/>
      <c r="D77" s="84"/>
      <c r="E77" s="84"/>
      <c r="F77" s="84"/>
      <c r="G77" s="84"/>
      <c r="H77" s="85"/>
      <c r="I77" s="83" t="s">
        <v>425</v>
      </c>
      <c r="J77" s="84" t="s">
        <v>301</v>
      </c>
      <c r="K77" s="84" t="s">
        <v>301</v>
      </c>
      <c r="L77" s="84" t="s">
        <v>301</v>
      </c>
      <c r="M77" s="84" t="s">
        <v>301</v>
      </c>
      <c r="N77" s="84" t="s">
        <v>301</v>
      </c>
      <c r="O77" s="84" t="s">
        <v>301</v>
      </c>
      <c r="P77" s="84" t="s">
        <v>301</v>
      </c>
      <c r="Q77" s="85" t="s">
        <v>301</v>
      </c>
      <c r="R77" s="83" t="s">
        <v>426</v>
      </c>
      <c r="S77" s="84" t="s">
        <v>302</v>
      </c>
      <c r="T77" s="84" t="s">
        <v>302</v>
      </c>
      <c r="U77" s="84" t="s">
        <v>302</v>
      </c>
      <c r="V77" s="84" t="s">
        <v>302</v>
      </c>
      <c r="W77" s="84" t="s">
        <v>302</v>
      </c>
      <c r="X77" s="84" t="s">
        <v>302</v>
      </c>
      <c r="Y77" s="84" t="s">
        <v>302</v>
      </c>
      <c r="Z77" s="85" t="s">
        <v>302</v>
      </c>
      <c r="AA77" s="92" t="s">
        <v>297</v>
      </c>
      <c r="AB77" s="93" t="s">
        <v>303</v>
      </c>
      <c r="AC77" s="93" t="s">
        <v>303</v>
      </c>
      <c r="AD77" s="93" t="s">
        <v>303</v>
      </c>
      <c r="AE77" s="93" t="s">
        <v>303</v>
      </c>
      <c r="AF77" s="93" t="s">
        <v>303</v>
      </c>
      <c r="AG77" s="93" t="s">
        <v>303</v>
      </c>
      <c r="AH77" s="93" t="s">
        <v>303</v>
      </c>
      <c r="AI77" s="93" t="s">
        <v>303</v>
      </c>
      <c r="AJ77" s="93" t="s">
        <v>303</v>
      </c>
      <c r="AK77" s="93" t="s">
        <v>303</v>
      </c>
      <c r="AL77" s="94" t="s">
        <v>303</v>
      </c>
      <c r="AM77" s="77" t="s">
        <v>100</v>
      </c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9"/>
      <c r="BB77" s="83" t="s">
        <v>103</v>
      </c>
      <c r="BC77" s="84">
        <v>796</v>
      </c>
      <c r="BD77" s="84">
        <v>796</v>
      </c>
      <c r="BE77" s="84">
        <v>796</v>
      </c>
      <c r="BF77" s="84">
        <v>796</v>
      </c>
      <c r="BG77" s="84">
        <v>796</v>
      </c>
      <c r="BH77" s="85">
        <v>796</v>
      </c>
      <c r="BI77" s="77" t="s">
        <v>104</v>
      </c>
      <c r="BJ77" s="78"/>
      <c r="BK77" s="78"/>
      <c r="BL77" s="78"/>
      <c r="BM77" s="78"/>
      <c r="BN77" s="78"/>
      <c r="BO77" s="78"/>
      <c r="BP77" s="78"/>
      <c r="BQ77" s="79"/>
      <c r="BR77" s="77">
        <v>89</v>
      </c>
      <c r="BS77" s="78"/>
      <c r="BT77" s="78"/>
      <c r="BU77" s="78"/>
      <c r="BV77" s="78"/>
      <c r="BW77" s="78"/>
      <c r="BX77" s="78"/>
      <c r="BY77" s="78"/>
      <c r="BZ77" s="78"/>
      <c r="CA77" s="78"/>
      <c r="CB77" s="79"/>
      <c r="CC77" s="74" t="s">
        <v>46</v>
      </c>
      <c r="CD77" s="75"/>
      <c r="CE77" s="75"/>
      <c r="CF77" s="75"/>
      <c r="CG77" s="75"/>
      <c r="CH77" s="75"/>
      <c r="CI77" s="76"/>
      <c r="CJ77" s="77" t="s">
        <v>172</v>
      </c>
      <c r="CK77" s="78"/>
      <c r="CL77" s="78"/>
      <c r="CM77" s="78"/>
      <c r="CN77" s="78"/>
      <c r="CO77" s="78"/>
      <c r="CP77" s="78"/>
      <c r="CQ77" s="78"/>
      <c r="CR77" s="79"/>
      <c r="CS77" s="80">
        <v>2858520</v>
      </c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2"/>
      <c r="DG77" s="83" t="s">
        <v>424</v>
      </c>
      <c r="DH77" s="84" t="s">
        <v>305</v>
      </c>
      <c r="DI77" s="84" t="s">
        <v>305</v>
      </c>
      <c r="DJ77" s="84" t="s">
        <v>305</v>
      </c>
      <c r="DK77" s="84" t="s">
        <v>305</v>
      </c>
      <c r="DL77" s="84" t="s">
        <v>305</v>
      </c>
      <c r="DM77" s="84" t="s">
        <v>305</v>
      </c>
      <c r="DN77" s="84" t="s">
        <v>305</v>
      </c>
      <c r="DO77" s="84" t="s">
        <v>305</v>
      </c>
      <c r="DP77" s="84" t="s">
        <v>305</v>
      </c>
      <c r="DQ77" s="84" t="s">
        <v>305</v>
      </c>
      <c r="DR77" s="84" t="s">
        <v>305</v>
      </c>
      <c r="DS77" s="85" t="s">
        <v>305</v>
      </c>
      <c r="DT77" s="83" t="s">
        <v>299</v>
      </c>
      <c r="DU77" s="84" t="s">
        <v>299</v>
      </c>
      <c r="DV77" s="84" t="s">
        <v>299</v>
      </c>
      <c r="DW77" s="84" t="s">
        <v>299</v>
      </c>
      <c r="DX77" s="84" t="s">
        <v>299</v>
      </c>
      <c r="DY77" s="84" t="s">
        <v>299</v>
      </c>
      <c r="DZ77" s="84" t="s">
        <v>299</v>
      </c>
      <c r="EA77" s="84" t="s">
        <v>299</v>
      </c>
      <c r="EB77" s="84" t="s">
        <v>299</v>
      </c>
      <c r="EC77" s="84" t="s">
        <v>299</v>
      </c>
      <c r="ED77" s="85" t="s">
        <v>299</v>
      </c>
      <c r="EE77" s="77" t="s">
        <v>379</v>
      </c>
      <c r="EF77" s="78" t="s">
        <v>246</v>
      </c>
      <c r="EG77" s="78" t="s">
        <v>246</v>
      </c>
      <c r="EH77" s="78" t="s">
        <v>246</v>
      </c>
      <c r="EI77" s="78" t="s">
        <v>246</v>
      </c>
      <c r="EJ77" s="78" t="s">
        <v>246</v>
      </c>
      <c r="EK77" s="78" t="s">
        <v>246</v>
      </c>
      <c r="EL77" s="78" t="s">
        <v>246</v>
      </c>
      <c r="EM77" s="78" t="s">
        <v>246</v>
      </c>
      <c r="EN77" s="78" t="s">
        <v>246</v>
      </c>
      <c r="EO77" s="78" t="s">
        <v>246</v>
      </c>
      <c r="EP77" s="79" t="s">
        <v>246</v>
      </c>
      <c r="EQ77" s="71" t="s">
        <v>64</v>
      </c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3"/>
    </row>
    <row r="78" spans="1:160" s="33" customFormat="1" ht="114.75" customHeight="1">
      <c r="A78" s="83" t="s">
        <v>445</v>
      </c>
      <c r="B78" s="84"/>
      <c r="C78" s="84"/>
      <c r="D78" s="84"/>
      <c r="E78" s="84"/>
      <c r="F78" s="84"/>
      <c r="G78" s="84"/>
      <c r="H78" s="85"/>
      <c r="I78" s="83" t="s">
        <v>166</v>
      </c>
      <c r="J78" s="84" t="s">
        <v>301</v>
      </c>
      <c r="K78" s="84" t="s">
        <v>301</v>
      </c>
      <c r="L78" s="84" t="s">
        <v>301</v>
      </c>
      <c r="M78" s="84" t="s">
        <v>301</v>
      </c>
      <c r="N78" s="84" t="s">
        <v>301</v>
      </c>
      <c r="O78" s="84" t="s">
        <v>301</v>
      </c>
      <c r="P78" s="84" t="s">
        <v>301</v>
      </c>
      <c r="Q78" s="85" t="s">
        <v>301</v>
      </c>
      <c r="R78" s="83" t="s">
        <v>387</v>
      </c>
      <c r="S78" s="84" t="s">
        <v>302</v>
      </c>
      <c r="T78" s="84" t="s">
        <v>302</v>
      </c>
      <c r="U78" s="84" t="s">
        <v>302</v>
      </c>
      <c r="V78" s="84" t="s">
        <v>302</v>
      </c>
      <c r="W78" s="84" t="s">
        <v>302</v>
      </c>
      <c r="X78" s="84" t="s">
        <v>302</v>
      </c>
      <c r="Y78" s="84" t="s">
        <v>302</v>
      </c>
      <c r="Z78" s="85" t="s">
        <v>302</v>
      </c>
      <c r="AA78" s="92" t="s">
        <v>298</v>
      </c>
      <c r="AB78" s="93" t="s">
        <v>303</v>
      </c>
      <c r="AC78" s="93" t="s">
        <v>303</v>
      </c>
      <c r="AD78" s="93" t="s">
        <v>303</v>
      </c>
      <c r="AE78" s="93" t="s">
        <v>303</v>
      </c>
      <c r="AF78" s="93" t="s">
        <v>303</v>
      </c>
      <c r="AG78" s="93" t="s">
        <v>303</v>
      </c>
      <c r="AH78" s="93" t="s">
        <v>303</v>
      </c>
      <c r="AI78" s="93" t="s">
        <v>303</v>
      </c>
      <c r="AJ78" s="93" t="s">
        <v>303</v>
      </c>
      <c r="AK78" s="93" t="s">
        <v>303</v>
      </c>
      <c r="AL78" s="94" t="s">
        <v>303</v>
      </c>
      <c r="AM78" s="77" t="s">
        <v>100</v>
      </c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9"/>
      <c r="BB78" s="83" t="s">
        <v>68</v>
      </c>
      <c r="BC78" s="84">
        <v>796</v>
      </c>
      <c r="BD78" s="84">
        <v>796</v>
      </c>
      <c r="BE78" s="84">
        <v>796</v>
      </c>
      <c r="BF78" s="84">
        <v>796</v>
      </c>
      <c r="BG78" s="84">
        <v>796</v>
      </c>
      <c r="BH78" s="85">
        <v>796</v>
      </c>
      <c r="BI78" s="77" t="s">
        <v>113</v>
      </c>
      <c r="BJ78" s="78"/>
      <c r="BK78" s="78"/>
      <c r="BL78" s="78"/>
      <c r="BM78" s="78"/>
      <c r="BN78" s="78"/>
      <c r="BO78" s="78"/>
      <c r="BP78" s="78"/>
      <c r="BQ78" s="79"/>
      <c r="BR78" s="77">
        <v>128</v>
      </c>
      <c r="BS78" s="78"/>
      <c r="BT78" s="78"/>
      <c r="BU78" s="78"/>
      <c r="BV78" s="78"/>
      <c r="BW78" s="78"/>
      <c r="BX78" s="78"/>
      <c r="BY78" s="78"/>
      <c r="BZ78" s="78"/>
      <c r="CA78" s="78"/>
      <c r="CB78" s="79"/>
      <c r="CC78" s="74" t="s">
        <v>46</v>
      </c>
      <c r="CD78" s="75"/>
      <c r="CE78" s="75"/>
      <c r="CF78" s="75"/>
      <c r="CG78" s="75"/>
      <c r="CH78" s="75"/>
      <c r="CI78" s="76"/>
      <c r="CJ78" s="77" t="s">
        <v>172</v>
      </c>
      <c r="CK78" s="78"/>
      <c r="CL78" s="78"/>
      <c r="CM78" s="78"/>
      <c r="CN78" s="78"/>
      <c r="CO78" s="78"/>
      <c r="CP78" s="78"/>
      <c r="CQ78" s="78"/>
      <c r="CR78" s="79"/>
      <c r="CS78" s="80">
        <v>1968000</v>
      </c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2"/>
      <c r="DG78" s="83" t="s">
        <v>424</v>
      </c>
      <c r="DH78" s="84" t="s">
        <v>305</v>
      </c>
      <c r="DI78" s="84" t="s">
        <v>305</v>
      </c>
      <c r="DJ78" s="84" t="s">
        <v>305</v>
      </c>
      <c r="DK78" s="84" t="s">
        <v>305</v>
      </c>
      <c r="DL78" s="84" t="s">
        <v>305</v>
      </c>
      <c r="DM78" s="84" t="s">
        <v>305</v>
      </c>
      <c r="DN78" s="84" t="s">
        <v>305</v>
      </c>
      <c r="DO78" s="84" t="s">
        <v>305</v>
      </c>
      <c r="DP78" s="84" t="s">
        <v>305</v>
      </c>
      <c r="DQ78" s="84" t="s">
        <v>305</v>
      </c>
      <c r="DR78" s="84" t="s">
        <v>305</v>
      </c>
      <c r="DS78" s="85" t="s">
        <v>305</v>
      </c>
      <c r="DT78" s="83" t="s">
        <v>299</v>
      </c>
      <c r="DU78" s="84" t="s">
        <v>299</v>
      </c>
      <c r="DV78" s="84" t="s">
        <v>299</v>
      </c>
      <c r="DW78" s="84" t="s">
        <v>299</v>
      </c>
      <c r="DX78" s="84" t="s">
        <v>299</v>
      </c>
      <c r="DY78" s="84" t="s">
        <v>299</v>
      </c>
      <c r="DZ78" s="84" t="s">
        <v>299</v>
      </c>
      <c r="EA78" s="84" t="s">
        <v>299</v>
      </c>
      <c r="EB78" s="84" t="s">
        <v>299</v>
      </c>
      <c r="EC78" s="84" t="s">
        <v>299</v>
      </c>
      <c r="ED78" s="85" t="s">
        <v>299</v>
      </c>
      <c r="EE78" s="77" t="s">
        <v>379</v>
      </c>
      <c r="EF78" s="78" t="s">
        <v>246</v>
      </c>
      <c r="EG78" s="78" t="s">
        <v>246</v>
      </c>
      <c r="EH78" s="78" t="s">
        <v>246</v>
      </c>
      <c r="EI78" s="78" t="s">
        <v>246</v>
      </c>
      <c r="EJ78" s="78" t="s">
        <v>246</v>
      </c>
      <c r="EK78" s="78" t="s">
        <v>246</v>
      </c>
      <c r="EL78" s="78" t="s">
        <v>246</v>
      </c>
      <c r="EM78" s="78" t="s">
        <v>246</v>
      </c>
      <c r="EN78" s="78" t="s">
        <v>246</v>
      </c>
      <c r="EO78" s="78" t="s">
        <v>246</v>
      </c>
      <c r="EP78" s="79" t="s">
        <v>246</v>
      </c>
      <c r="EQ78" s="71" t="s">
        <v>64</v>
      </c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3"/>
    </row>
    <row r="79" spans="1:160" s="33" customFormat="1" ht="114.75" customHeight="1">
      <c r="A79" s="83" t="s">
        <v>446</v>
      </c>
      <c r="B79" s="84"/>
      <c r="C79" s="84"/>
      <c r="D79" s="84"/>
      <c r="E79" s="84"/>
      <c r="F79" s="84"/>
      <c r="G79" s="84"/>
      <c r="H79" s="85"/>
      <c r="I79" s="83" t="s">
        <v>166</v>
      </c>
      <c r="J79" s="84" t="s">
        <v>301</v>
      </c>
      <c r="K79" s="84" t="s">
        <v>301</v>
      </c>
      <c r="L79" s="84" t="s">
        <v>301</v>
      </c>
      <c r="M79" s="84" t="s">
        <v>301</v>
      </c>
      <c r="N79" s="84" t="s">
        <v>301</v>
      </c>
      <c r="O79" s="84" t="s">
        <v>301</v>
      </c>
      <c r="P79" s="84" t="s">
        <v>301</v>
      </c>
      <c r="Q79" s="85" t="s">
        <v>301</v>
      </c>
      <c r="R79" s="83" t="s">
        <v>286</v>
      </c>
      <c r="S79" s="84" t="s">
        <v>302</v>
      </c>
      <c r="T79" s="84" t="s">
        <v>302</v>
      </c>
      <c r="U79" s="84" t="s">
        <v>302</v>
      </c>
      <c r="V79" s="84" t="s">
        <v>302</v>
      </c>
      <c r="W79" s="84" t="s">
        <v>302</v>
      </c>
      <c r="X79" s="84" t="s">
        <v>302</v>
      </c>
      <c r="Y79" s="84" t="s">
        <v>302</v>
      </c>
      <c r="Z79" s="85" t="s">
        <v>302</v>
      </c>
      <c r="AA79" s="92" t="s">
        <v>300</v>
      </c>
      <c r="AB79" s="93" t="s">
        <v>303</v>
      </c>
      <c r="AC79" s="93" t="s">
        <v>303</v>
      </c>
      <c r="AD79" s="93" t="s">
        <v>303</v>
      </c>
      <c r="AE79" s="93" t="s">
        <v>303</v>
      </c>
      <c r="AF79" s="93" t="s">
        <v>303</v>
      </c>
      <c r="AG79" s="93" t="s">
        <v>303</v>
      </c>
      <c r="AH79" s="93" t="s">
        <v>303</v>
      </c>
      <c r="AI79" s="93" t="s">
        <v>303</v>
      </c>
      <c r="AJ79" s="93" t="s">
        <v>303</v>
      </c>
      <c r="AK79" s="93" t="s">
        <v>303</v>
      </c>
      <c r="AL79" s="94" t="s">
        <v>303</v>
      </c>
      <c r="AM79" s="77" t="s">
        <v>100</v>
      </c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9"/>
      <c r="BB79" s="83" t="s">
        <v>103</v>
      </c>
      <c r="BC79" s="84">
        <v>796</v>
      </c>
      <c r="BD79" s="84">
        <v>796</v>
      </c>
      <c r="BE79" s="84">
        <v>796</v>
      </c>
      <c r="BF79" s="84">
        <v>796</v>
      </c>
      <c r="BG79" s="84">
        <v>796</v>
      </c>
      <c r="BH79" s="85">
        <v>796</v>
      </c>
      <c r="BI79" s="77" t="s">
        <v>104</v>
      </c>
      <c r="BJ79" s="78"/>
      <c r="BK79" s="78"/>
      <c r="BL79" s="78"/>
      <c r="BM79" s="78"/>
      <c r="BN79" s="78"/>
      <c r="BO79" s="78"/>
      <c r="BP79" s="78"/>
      <c r="BQ79" s="79"/>
      <c r="BR79" s="77">
        <v>55</v>
      </c>
      <c r="BS79" s="78"/>
      <c r="BT79" s="78"/>
      <c r="BU79" s="78"/>
      <c r="BV79" s="78"/>
      <c r="BW79" s="78"/>
      <c r="BX79" s="78"/>
      <c r="BY79" s="78"/>
      <c r="BZ79" s="78"/>
      <c r="CA79" s="78"/>
      <c r="CB79" s="79"/>
      <c r="CC79" s="74" t="s">
        <v>46</v>
      </c>
      <c r="CD79" s="75"/>
      <c r="CE79" s="75"/>
      <c r="CF79" s="75"/>
      <c r="CG79" s="75"/>
      <c r="CH79" s="75"/>
      <c r="CI79" s="76"/>
      <c r="CJ79" s="77" t="s">
        <v>172</v>
      </c>
      <c r="CK79" s="78"/>
      <c r="CL79" s="78"/>
      <c r="CM79" s="78"/>
      <c r="CN79" s="78"/>
      <c r="CO79" s="78"/>
      <c r="CP79" s="78"/>
      <c r="CQ79" s="78"/>
      <c r="CR79" s="79"/>
      <c r="CS79" s="80">
        <v>503856</v>
      </c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2"/>
      <c r="DG79" s="83" t="s">
        <v>424</v>
      </c>
      <c r="DH79" s="84" t="s">
        <v>305</v>
      </c>
      <c r="DI79" s="84" t="s">
        <v>305</v>
      </c>
      <c r="DJ79" s="84" t="s">
        <v>305</v>
      </c>
      <c r="DK79" s="84" t="s">
        <v>305</v>
      </c>
      <c r="DL79" s="84" t="s">
        <v>305</v>
      </c>
      <c r="DM79" s="84" t="s">
        <v>305</v>
      </c>
      <c r="DN79" s="84" t="s">
        <v>305</v>
      </c>
      <c r="DO79" s="84" t="s">
        <v>305</v>
      </c>
      <c r="DP79" s="84" t="s">
        <v>305</v>
      </c>
      <c r="DQ79" s="84" t="s">
        <v>305</v>
      </c>
      <c r="DR79" s="84" t="s">
        <v>305</v>
      </c>
      <c r="DS79" s="85" t="s">
        <v>305</v>
      </c>
      <c r="DT79" s="83" t="s">
        <v>299</v>
      </c>
      <c r="DU79" s="84" t="s">
        <v>299</v>
      </c>
      <c r="DV79" s="84" t="s">
        <v>299</v>
      </c>
      <c r="DW79" s="84" t="s">
        <v>299</v>
      </c>
      <c r="DX79" s="84" t="s">
        <v>299</v>
      </c>
      <c r="DY79" s="84" t="s">
        <v>299</v>
      </c>
      <c r="DZ79" s="84" t="s">
        <v>299</v>
      </c>
      <c r="EA79" s="84" t="s">
        <v>299</v>
      </c>
      <c r="EB79" s="84" t="s">
        <v>299</v>
      </c>
      <c r="EC79" s="84" t="s">
        <v>299</v>
      </c>
      <c r="ED79" s="85" t="s">
        <v>299</v>
      </c>
      <c r="EE79" s="77" t="s">
        <v>379</v>
      </c>
      <c r="EF79" s="78" t="s">
        <v>246</v>
      </c>
      <c r="EG79" s="78" t="s">
        <v>246</v>
      </c>
      <c r="EH79" s="78" t="s">
        <v>246</v>
      </c>
      <c r="EI79" s="78" t="s">
        <v>246</v>
      </c>
      <c r="EJ79" s="78" t="s">
        <v>246</v>
      </c>
      <c r="EK79" s="78" t="s">
        <v>246</v>
      </c>
      <c r="EL79" s="78" t="s">
        <v>246</v>
      </c>
      <c r="EM79" s="78" t="s">
        <v>246</v>
      </c>
      <c r="EN79" s="78" t="s">
        <v>246</v>
      </c>
      <c r="EO79" s="78" t="s">
        <v>246</v>
      </c>
      <c r="EP79" s="79" t="s">
        <v>246</v>
      </c>
      <c r="EQ79" s="71" t="s">
        <v>64</v>
      </c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3"/>
    </row>
    <row r="80" spans="1:160" s="28" customFormat="1" ht="79.5" customHeight="1">
      <c r="A80" s="66"/>
      <c r="B80" s="67"/>
      <c r="C80" s="67"/>
      <c r="D80" s="67"/>
      <c r="E80" s="67"/>
      <c r="F80" s="67"/>
      <c r="G80" s="67"/>
      <c r="H80" s="68"/>
      <c r="I80" s="66"/>
      <c r="J80" s="67"/>
      <c r="K80" s="67"/>
      <c r="L80" s="67"/>
      <c r="M80" s="67"/>
      <c r="N80" s="67"/>
      <c r="O80" s="67"/>
      <c r="P80" s="67"/>
      <c r="Q80" s="68"/>
      <c r="R80" s="66"/>
      <c r="S80" s="67"/>
      <c r="T80" s="67"/>
      <c r="U80" s="67"/>
      <c r="V80" s="67"/>
      <c r="W80" s="67"/>
      <c r="X80" s="67"/>
      <c r="Y80" s="67"/>
      <c r="Z80" s="68"/>
      <c r="AA80" s="118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20"/>
      <c r="AM80" s="71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3"/>
      <c r="BB80" s="66"/>
      <c r="BC80" s="67"/>
      <c r="BD80" s="67"/>
      <c r="BE80" s="67"/>
      <c r="BF80" s="67"/>
      <c r="BG80" s="67"/>
      <c r="BH80" s="68"/>
      <c r="BI80" s="71"/>
      <c r="BJ80" s="72"/>
      <c r="BK80" s="72"/>
      <c r="BL80" s="72"/>
      <c r="BM80" s="72"/>
      <c r="BN80" s="72"/>
      <c r="BO80" s="72"/>
      <c r="BP80" s="72"/>
      <c r="BQ80" s="73"/>
      <c r="BR80" s="71"/>
      <c r="BS80" s="72"/>
      <c r="BT80" s="72"/>
      <c r="BU80" s="72"/>
      <c r="BV80" s="72"/>
      <c r="BW80" s="72"/>
      <c r="BX80" s="72"/>
      <c r="BY80" s="72"/>
      <c r="BZ80" s="72"/>
      <c r="CA80" s="72"/>
      <c r="CB80" s="73"/>
      <c r="CC80" s="191"/>
      <c r="CD80" s="192"/>
      <c r="CE80" s="192"/>
      <c r="CF80" s="192"/>
      <c r="CG80" s="192"/>
      <c r="CH80" s="192"/>
      <c r="CI80" s="193"/>
      <c r="CJ80" s="203" t="s">
        <v>394</v>
      </c>
      <c r="CK80" s="72"/>
      <c r="CL80" s="72"/>
      <c r="CM80" s="72"/>
      <c r="CN80" s="72"/>
      <c r="CO80" s="72"/>
      <c r="CP80" s="72"/>
      <c r="CQ80" s="72"/>
      <c r="CR80" s="73"/>
      <c r="CS80" s="204">
        <f>SUM(CS61:CS79)</f>
        <v>27385102.52</v>
      </c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6"/>
      <c r="DG80" s="66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8"/>
      <c r="DT80" s="66"/>
      <c r="DU80" s="67"/>
      <c r="DV80" s="67"/>
      <c r="DW80" s="67"/>
      <c r="DX80" s="67"/>
      <c r="DY80" s="67"/>
      <c r="DZ80" s="67"/>
      <c r="EA80" s="67"/>
      <c r="EB80" s="67"/>
      <c r="EC80" s="67"/>
      <c r="ED80" s="6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</row>
    <row r="81" spans="1:160" s="28" customFormat="1" ht="16.5" customHeight="1">
      <c r="A81" s="142" t="s">
        <v>57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/>
      <c r="ED81" s="143"/>
      <c r="EE81" s="143"/>
      <c r="EF81" s="143"/>
      <c r="EG81" s="143"/>
      <c r="EH81" s="143"/>
      <c r="EI81" s="143"/>
      <c r="EJ81" s="143"/>
      <c r="EK81" s="143"/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/>
      <c r="EY81" s="143"/>
      <c r="EZ81" s="143"/>
      <c r="FA81" s="143"/>
      <c r="FB81" s="143"/>
      <c r="FC81" s="143"/>
      <c r="FD81" s="143"/>
    </row>
    <row r="82" spans="1:160" s="33" customFormat="1" ht="114.75" customHeight="1">
      <c r="A82" s="83" t="s">
        <v>447</v>
      </c>
      <c r="B82" s="84"/>
      <c r="C82" s="84"/>
      <c r="D82" s="84"/>
      <c r="E82" s="84"/>
      <c r="F82" s="84"/>
      <c r="G82" s="84"/>
      <c r="H82" s="85"/>
      <c r="I82" s="83" t="s">
        <v>332</v>
      </c>
      <c r="J82" s="84" t="s">
        <v>301</v>
      </c>
      <c r="K82" s="84" t="s">
        <v>301</v>
      </c>
      <c r="L82" s="84" t="s">
        <v>301</v>
      </c>
      <c r="M82" s="84" t="s">
        <v>301</v>
      </c>
      <c r="N82" s="84" t="s">
        <v>301</v>
      </c>
      <c r="O82" s="84" t="s">
        <v>301</v>
      </c>
      <c r="P82" s="84" t="s">
        <v>301</v>
      </c>
      <c r="Q82" s="85" t="s">
        <v>301</v>
      </c>
      <c r="R82" s="83" t="s">
        <v>333</v>
      </c>
      <c r="S82" s="84" t="s">
        <v>302</v>
      </c>
      <c r="T82" s="84" t="s">
        <v>302</v>
      </c>
      <c r="U82" s="84" t="s">
        <v>302</v>
      </c>
      <c r="V82" s="84" t="s">
        <v>302</v>
      </c>
      <c r="W82" s="84" t="s">
        <v>302</v>
      </c>
      <c r="X82" s="84" t="s">
        <v>302</v>
      </c>
      <c r="Y82" s="84" t="s">
        <v>302</v>
      </c>
      <c r="Z82" s="85" t="s">
        <v>302</v>
      </c>
      <c r="AA82" s="92" t="s">
        <v>354</v>
      </c>
      <c r="AB82" s="93" t="s">
        <v>303</v>
      </c>
      <c r="AC82" s="93" t="s">
        <v>303</v>
      </c>
      <c r="AD82" s="93" t="s">
        <v>303</v>
      </c>
      <c r="AE82" s="93" t="s">
        <v>303</v>
      </c>
      <c r="AF82" s="93" t="s">
        <v>303</v>
      </c>
      <c r="AG82" s="93" t="s">
        <v>303</v>
      </c>
      <c r="AH82" s="93" t="s">
        <v>303</v>
      </c>
      <c r="AI82" s="93" t="s">
        <v>303</v>
      </c>
      <c r="AJ82" s="93" t="s">
        <v>303</v>
      </c>
      <c r="AK82" s="93" t="s">
        <v>303</v>
      </c>
      <c r="AL82" s="94" t="s">
        <v>303</v>
      </c>
      <c r="AM82" s="77" t="s">
        <v>100</v>
      </c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9"/>
      <c r="BB82" s="83" t="s">
        <v>68</v>
      </c>
      <c r="BC82" s="84">
        <v>796</v>
      </c>
      <c r="BD82" s="84">
        <v>796</v>
      </c>
      <c r="BE82" s="84">
        <v>796</v>
      </c>
      <c r="BF82" s="84">
        <v>796</v>
      </c>
      <c r="BG82" s="84">
        <v>796</v>
      </c>
      <c r="BH82" s="85">
        <v>796</v>
      </c>
      <c r="BI82" s="77" t="s">
        <v>69</v>
      </c>
      <c r="BJ82" s="78"/>
      <c r="BK82" s="78"/>
      <c r="BL82" s="78"/>
      <c r="BM82" s="78"/>
      <c r="BN82" s="78"/>
      <c r="BO82" s="78"/>
      <c r="BP82" s="78"/>
      <c r="BQ82" s="79"/>
      <c r="BR82" s="77">
        <v>1</v>
      </c>
      <c r="BS82" s="78"/>
      <c r="BT82" s="78"/>
      <c r="BU82" s="78"/>
      <c r="BV82" s="78"/>
      <c r="BW82" s="78"/>
      <c r="BX82" s="78"/>
      <c r="BY82" s="78"/>
      <c r="BZ82" s="78"/>
      <c r="CA82" s="78"/>
      <c r="CB82" s="79"/>
      <c r="CC82" s="74" t="s">
        <v>46</v>
      </c>
      <c r="CD82" s="75"/>
      <c r="CE82" s="75"/>
      <c r="CF82" s="75"/>
      <c r="CG82" s="75"/>
      <c r="CH82" s="75"/>
      <c r="CI82" s="76"/>
      <c r="CJ82" s="77" t="s">
        <v>172</v>
      </c>
      <c r="CK82" s="78"/>
      <c r="CL82" s="78"/>
      <c r="CM82" s="78"/>
      <c r="CN82" s="78"/>
      <c r="CO82" s="78"/>
      <c r="CP82" s="78"/>
      <c r="CQ82" s="78"/>
      <c r="CR82" s="79"/>
      <c r="CS82" s="80">
        <v>622536.12</v>
      </c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2"/>
      <c r="DG82" s="83" t="s">
        <v>427</v>
      </c>
      <c r="DH82" s="84" t="s">
        <v>305</v>
      </c>
      <c r="DI82" s="84" t="s">
        <v>305</v>
      </c>
      <c r="DJ82" s="84" t="s">
        <v>305</v>
      </c>
      <c r="DK82" s="84" t="s">
        <v>305</v>
      </c>
      <c r="DL82" s="84" t="s">
        <v>305</v>
      </c>
      <c r="DM82" s="84" t="s">
        <v>305</v>
      </c>
      <c r="DN82" s="84" t="s">
        <v>305</v>
      </c>
      <c r="DO82" s="84" t="s">
        <v>305</v>
      </c>
      <c r="DP82" s="84" t="s">
        <v>305</v>
      </c>
      <c r="DQ82" s="84" t="s">
        <v>305</v>
      </c>
      <c r="DR82" s="84" t="s">
        <v>305</v>
      </c>
      <c r="DS82" s="85" t="s">
        <v>305</v>
      </c>
      <c r="DT82" s="83" t="s">
        <v>353</v>
      </c>
      <c r="DU82" s="84" t="s">
        <v>299</v>
      </c>
      <c r="DV82" s="84" t="s">
        <v>299</v>
      </c>
      <c r="DW82" s="84" t="s">
        <v>299</v>
      </c>
      <c r="DX82" s="84" t="s">
        <v>299</v>
      </c>
      <c r="DY82" s="84" t="s">
        <v>299</v>
      </c>
      <c r="DZ82" s="84" t="s">
        <v>299</v>
      </c>
      <c r="EA82" s="84" t="s">
        <v>299</v>
      </c>
      <c r="EB82" s="84" t="s">
        <v>299</v>
      </c>
      <c r="EC82" s="84" t="s">
        <v>299</v>
      </c>
      <c r="ED82" s="85" t="s">
        <v>299</v>
      </c>
      <c r="EE82" s="77" t="s">
        <v>379</v>
      </c>
      <c r="EF82" s="78" t="s">
        <v>246</v>
      </c>
      <c r="EG82" s="78" t="s">
        <v>246</v>
      </c>
      <c r="EH82" s="78" t="s">
        <v>246</v>
      </c>
      <c r="EI82" s="78" t="s">
        <v>246</v>
      </c>
      <c r="EJ82" s="78" t="s">
        <v>246</v>
      </c>
      <c r="EK82" s="78" t="s">
        <v>246</v>
      </c>
      <c r="EL82" s="78" t="s">
        <v>246</v>
      </c>
      <c r="EM82" s="78" t="s">
        <v>246</v>
      </c>
      <c r="EN82" s="78" t="s">
        <v>246</v>
      </c>
      <c r="EO82" s="78" t="s">
        <v>246</v>
      </c>
      <c r="EP82" s="79" t="s">
        <v>246</v>
      </c>
      <c r="EQ82" s="71" t="s">
        <v>64</v>
      </c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3"/>
    </row>
    <row r="83" spans="1:160" s="33" customFormat="1" ht="114.75" customHeight="1">
      <c r="A83" s="83" t="s">
        <v>454</v>
      </c>
      <c r="B83" s="84"/>
      <c r="C83" s="84"/>
      <c r="D83" s="84"/>
      <c r="E83" s="84"/>
      <c r="F83" s="84"/>
      <c r="G83" s="84"/>
      <c r="H83" s="85"/>
      <c r="I83" s="83" t="s">
        <v>66</v>
      </c>
      <c r="J83" s="84" t="s">
        <v>301</v>
      </c>
      <c r="K83" s="84" t="s">
        <v>301</v>
      </c>
      <c r="L83" s="84" t="s">
        <v>301</v>
      </c>
      <c r="M83" s="84" t="s">
        <v>301</v>
      </c>
      <c r="N83" s="84" t="s">
        <v>301</v>
      </c>
      <c r="O83" s="84" t="s">
        <v>301</v>
      </c>
      <c r="P83" s="84" t="s">
        <v>301</v>
      </c>
      <c r="Q83" s="85" t="s">
        <v>301</v>
      </c>
      <c r="R83" s="83" t="s">
        <v>302</v>
      </c>
      <c r="S83" s="84" t="s">
        <v>302</v>
      </c>
      <c r="T83" s="84" t="s">
        <v>302</v>
      </c>
      <c r="U83" s="84" t="s">
        <v>302</v>
      </c>
      <c r="V83" s="84" t="s">
        <v>302</v>
      </c>
      <c r="W83" s="84" t="s">
        <v>302</v>
      </c>
      <c r="X83" s="84" t="s">
        <v>302</v>
      </c>
      <c r="Y83" s="84" t="s">
        <v>302</v>
      </c>
      <c r="Z83" s="85" t="s">
        <v>302</v>
      </c>
      <c r="AA83" s="92" t="s">
        <v>303</v>
      </c>
      <c r="AB83" s="93" t="s">
        <v>303</v>
      </c>
      <c r="AC83" s="93" t="s">
        <v>303</v>
      </c>
      <c r="AD83" s="93" t="s">
        <v>303</v>
      </c>
      <c r="AE83" s="93" t="s">
        <v>303</v>
      </c>
      <c r="AF83" s="93" t="s">
        <v>303</v>
      </c>
      <c r="AG83" s="93" t="s">
        <v>303</v>
      </c>
      <c r="AH83" s="93" t="s">
        <v>303</v>
      </c>
      <c r="AI83" s="93" t="s">
        <v>303</v>
      </c>
      <c r="AJ83" s="93" t="s">
        <v>303</v>
      </c>
      <c r="AK83" s="93" t="s">
        <v>303</v>
      </c>
      <c r="AL83" s="94" t="s">
        <v>303</v>
      </c>
      <c r="AM83" s="77" t="s">
        <v>100</v>
      </c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9"/>
      <c r="BB83" s="83" t="s">
        <v>68</v>
      </c>
      <c r="BC83" s="84">
        <v>796</v>
      </c>
      <c r="BD83" s="84">
        <v>796</v>
      </c>
      <c r="BE83" s="84">
        <v>796</v>
      </c>
      <c r="BF83" s="84">
        <v>796</v>
      </c>
      <c r="BG83" s="84">
        <v>796</v>
      </c>
      <c r="BH83" s="85">
        <v>796</v>
      </c>
      <c r="BI83" s="77" t="s">
        <v>69</v>
      </c>
      <c r="BJ83" s="78"/>
      <c r="BK83" s="78"/>
      <c r="BL83" s="78"/>
      <c r="BM83" s="78"/>
      <c r="BN83" s="78"/>
      <c r="BO83" s="78"/>
      <c r="BP83" s="78"/>
      <c r="BQ83" s="79"/>
      <c r="BR83" s="77">
        <v>7</v>
      </c>
      <c r="BS83" s="78"/>
      <c r="BT83" s="78"/>
      <c r="BU83" s="78"/>
      <c r="BV83" s="78"/>
      <c r="BW83" s="78"/>
      <c r="BX83" s="78"/>
      <c r="BY83" s="78"/>
      <c r="BZ83" s="78"/>
      <c r="CA83" s="78"/>
      <c r="CB83" s="79"/>
      <c r="CC83" s="74" t="s">
        <v>46</v>
      </c>
      <c r="CD83" s="75"/>
      <c r="CE83" s="75"/>
      <c r="CF83" s="75"/>
      <c r="CG83" s="75"/>
      <c r="CH83" s="75"/>
      <c r="CI83" s="76"/>
      <c r="CJ83" s="77" t="s">
        <v>172</v>
      </c>
      <c r="CK83" s="78"/>
      <c r="CL83" s="78"/>
      <c r="CM83" s="78"/>
      <c r="CN83" s="78"/>
      <c r="CO83" s="78"/>
      <c r="CP83" s="78"/>
      <c r="CQ83" s="78"/>
      <c r="CR83" s="79"/>
      <c r="CS83" s="80">
        <v>864000</v>
      </c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2"/>
      <c r="DG83" s="83" t="s">
        <v>427</v>
      </c>
      <c r="DH83" s="84" t="s">
        <v>305</v>
      </c>
      <c r="DI83" s="84" t="s">
        <v>305</v>
      </c>
      <c r="DJ83" s="84" t="s">
        <v>305</v>
      </c>
      <c r="DK83" s="84" t="s">
        <v>305</v>
      </c>
      <c r="DL83" s="84" t="s">
        <v>305</v>
      </c>
      <c r="DM83" s="84" t="s">
        <v>305</v>
      </c>
      <c r="DN83" s="84" t="s">
        <v>305</v>
      </c>
      <c r="DO83" s="84" t="s">
        <v>305</v>
      </c>
      <c r="DP83" s="84" t="s">
        <v>305</v>
      </c>
      <c r="DQ83" s="84" t="s">
        <v>305</v>
      </c>
      <c r="DR83" s="84" t="s">
        <v>305</v>
      </c>
      <c r="DS83" s="85" t="s">
        <v>305</v>
      </c>
      <c r="DT83" s="83" t="s">
        <v>299</v>
      </c>
      <c r="DU83" s="84" t="s">
        <v>299</v>
      </c>
      <c r="DV83" s="84" t="s">
        <v>299</v>
      </c>
      <c r="DW83" s="84" t="s">
        <v>299</v>
      </c>
      <c r="DX83" s="84" t="s">
        <v>299</v>
      </c>
      <c r="DY83" s="84" t="s">
        <v>299</v>
      </c>
      <c r="DZ83" s="84" t="s">
        <v>299</v>
      </c>
      <c r="EA83" s="84" t="s">
        <v>299</v>
      </c>
      <c r="EB83" s="84" t="s">
        <v>299</v>
      </c>
      <c r="EC83" s="84" t="s">
        <v>299</v>
      </c>
      <c r="ED83" s="85" t="s">
        <v>299</v>
      </c>
      <c r="EE83" s="77" t="s">
        <v>379</v>
      </c>
      <c r="EF83" s="78" t="s">
        <v>246</v>
      </c>
      <c r="EG83" s="78" t="s">
        <v>246</v>
      </c>
      <c r="EH83" s="78" t="s">
        <v>246</v>
      </c>
      <c r="EI83" s="78" t="s">
        <v>246</v>
      </c>
      <c r="EJ83" s="78" t="s">
        <v>246</v>
      </c>
      <c r="EK83" s="78" t="s">
        <v>246</v>
      </c>
      <c r="EL83" s="78" t="s">
        <v>246</v>
      </c>
      <c r="EM83" s="78" t="s">
        <v>246</v>
      </c>
      <c r="EN83" s="78" t="s">
        <v>246</v>
      </c>
      <c r="EO83" s="78" t="s">
        <v>246</v>
      </c>
      <c r="EP83" s="79" t="s">
        <v>246</v>
      </c>
      <c r="EQ83" s="71" t="s">
        <v>64</v>
      </c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3"/>
    </row>
    <row r="84" spans="1:160" s="33" customFormat="1" ht="114.75" customHeight="1">
      <c r="A84" s="83" t="s">
        <v>455</v>
      </c>
      <c r="B84" s="84"/>
      <c r="C84" s="84"/>
      <c r="D84" s="84"/>
      <c r="E84" s="84"/>
      <c r="F84" s="84"/>
      <c r="G84" s="84"/>
      <c r="H84" s="85"/>
      <c r="I84" s="83" t="s">
        <v>105</v>
      </c>
      <c r="J84" s="84" t="s">
        <v>301</v>
      </c>
      <c r="K84" s="84" t="s">
        <v>301</v>
      </c>
      <c r="L84" s="84" t="s">
        <v>301</v>
      </c>
      <c r="M84" s="84" t="s">
        <v>301</v>
      </c>
      <c r="N84" s="84" t="s">
        <v>301</v>
      </c>
      <c r="O84" s="84" t="s">
        <v>301</v>
      </c>
      <c r="P84" s="84" t="s">
        <v>301</v>
      </c>
      <c r="Q84" s="85" t="s">
        <v>301</v>
      </c>
      <c r="R84" s="83" t="s">
        <v>106</v>
      </c>
      <c r="S84" s="84" t="s">
        <v>302</v>
      </c>
      <c r="T84" s="84" t="s">
        <v>302</v>
      </c>
      <c r="U84" s="84" t="s">
        <v>302</v>
      </c>
      <c r="V84" s="84" t="s">
        <v>302</v>
      </c>
      <c r="W84" s="84" t="s">
        <v>302</v>
      </c>
      <c r="X84" s="84" t="s">
        <v>302</v>
      </c>
      <c r="Y84" s="84" t="s">
        <v>302</v>
      </c>
      <c r="Z84" s="85" t="s">
        <v>302</v>
      </c>
      <c r="AA84" s="92" t="s">
        <v>107</v>
      </c>
      <c r="AB84" s="93" t="s">
        <v>303</v>
      </c>
      <c r="AC84" s="93" t="s">
        <v>303</v>
      </c>
      <c r="AD84" s="93" t="s">
        <v>303</v>
      </c>
      <c r="AE84" s="93" t="s">
        <v>303</v>
      </c>
      <c r="AF84" s="93" t="s">
        <v>303</v>
      </c>
      <c r="AG84" s="93" t="s">
        <v>303</v>
      </c>
      <c r="AH84" s="93" t="s">
        <v>303</v>
      </c>
      <c r="AI84" s="93" t="s">
        <v>303</v>
      </c>
      <c r="AJ84" s="93" t="s">
        <v>303</v>
      </c>
      <c r="AK84" s="93" t="s">
        <v>303</v>
      </c>
      <c r="AL84" s="94" t="s">
        <v>303</v>
      </c>
      <c r="AM84" s="77" t="s">
        <v>100</v>
      </c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9"/>
      <c r="BB84" s="83" t="s">
        <v>415</v>
      </c>
      <c r="BC84" s="84">
        <v>796</v>
      </c>
      <c r="BD84" s="84">
        <v>796</v>
      </c>
      <c r="BE84" s="84">
        <v>796</v>
      </c>
      <c r="BF84" s="84">
        <v>796</v>
      </c>
      <c r="BG84" s="84">
        <v>796</v>
      </c>
      <c r="BH84" s="85">
        <v>796</v>
      </c>
      <c r="BI84" s="77" t="s">
        <v>69</v>
      </c>
      <c r="BJ84" s="78"/>
      <c r="BK84" s="78"/>
      <c r="BL84" s="78"/>
      <c r="BM84" s="78"/>
      <c r="BN84" s="78"/>
      <c r="BO84" s="78"/>
      <c r="BP84" s="78"/>
      <c r="BQ84" s="79"/>
      <c r="BR84" s="77">
        <v>40</v>
      </c>
      <c r="BS84" s="78"/>
      <c r="BT84" s="78"/>
      <c r="BU84" s="78"/>
      <c r="BV84" s="78"/>
      <c r="BW84" s="78"/>
      <c r="BX84" s="78"/>
      <c r="BY84" s="78"/>
      <c r="BZ84" s="78"/>
      <c r="CA84" s="78"/>
      <c r="CB84" s="79"/>
      <c r="CC84" s="74" t="s">
        <v>46</v>
      </c>
      <c r="CD84" s="75"/>
      <c r="CE84" s="75"/>
      <c r="CF84" s="75"/>
      <c r="CG84" s="75"/>
      <c r="CH84" s="75"/>
      <c r="CI84" s="76"/>
      <c r="CJ84" s="77" t="s">
        <v>172</v>
      </c>
      <c r="CK84" s="78"/>
      <c r="CL84" s="78"/>
      <c r="CM84" s="78"/>
      <c r="CN84" s="78"/>
      <c r="CO84" s="78"/>
      <c r="CP84" s="78"/>
      <c r="CQ84" s="78"/>
      <c r="CR84" s="79"/>
      <c r="CS84" s="80">
        <v>504000</v>
      </c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2"/>
      <c r="DG84" s="83" t="s">
        <v>428</v>
      </c>
      <c r="DH84" s="84" t="s">
        <v>305</v>
      </c>
      <c r="DI84" s="84" t="s">
        <v>305</v>
      </c>
      <c r="DJ84" s="84" t="s">
        <v>305</v>
      </c>
      <c r="DK84" s="84" t="s">
        <v>305</v>
      </c>
      <c r="DL84" s="84" t="s">
        <v>305</v>
      </c>
      <c r="DM84" s="84" t="s">
        <v>305</v>
      </c>
      <c r="DN84" s="84" t="s">
        <v>305</v>
      </c>
      <c r="DO84" s="84" t="s">
        <v>305</v>
      </c>
      <c r="DP84" s="84" t="s">
        <v>305</v>
      </c>
      <c r="DQ84" s="84" t="s">
        <v>305</v>
      </c>
      <c r="DR84" s="84" t="s">
        <v>305</v>
      </c>
      <c r="DS84" s="85" t="s">
        <v>305</v>
      </c>
      <c r="DT84" s="83" t="s">
        <v>429</v>
      </c>
      <c r="DU84" s="84" t="s">
        <v>299</v>
      </c>
      <c r="DV84" s="84" t="s">
        <v>299</v>
      </c>
      <c r="DW84" s="84" t="s">
        <v>299</v>
      </c>
      <c r="DX84" s="84" t="s">
        <v>299</v>
      </c>
      <c r="DY84" s="84" t="s">
        <v>299</v>
      </c>
      <c r="DZ84" s="84" t="s">
        <v>299</v>
      </c>
      <c r="EA84" s="84" t="s">
        <v>299</v>
      </c>
      <c r="EB84" s="84" t="s">
        <v>299</v>
      </c>
      <c r="EC84" s="84" t="s">
        <v>299</v>
      </c>
      <c r="ED84" s="85" t="s">
        <v>299</v>
      </c>
      <c r="EE84" s="77" t="s">
        <v>379</v>
      </c>
      <c r="EF84" s="78" t="s">
        <v>246</v>
      </c>
      <c r="EG84" s="78" t="s">
        <v>246</v>
      </c>
      <c r="EH84" s="78" t="s">
        <v>246</v>
      </c>
      <c r="EI84" s="78" t="s">
        <v>246</v>
      </c>
      <c r="EJ84" s="78" t="s">
        <v>246</v>
      </c>
      <c r="EK84" s="78" t="s">
        <v>246</v>
      </c>
      <c r="EL84" s="78" t="s">
        <v>246</v>
      </c>
      <c r="EM84" s="78" t="s">
        <v>246</v>
      </c>
      <c r="EN84" s="78" t="s">
        <v>246</v>
      </c>
      <c r="EO84" s="78" t="s">
        <v>246</v>
      </c>
      <c r="EP84" s="79" t="s">
        <v>246</v>
      </c>
      <c r="EQ84" s="71" t="s">
        <v>64</v>
      </c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3"/>
    </row>
    <row r="85" spans="1:160" ht="79.5" customHeight="1">
      <c r="A85" s="66" t="s">
        <v>456</v>
      </c>
      <c r="B85" s="67"/>
      <c r="C85" s="67"/>
      <c r="D85" s="67"/>
      <c r="E85" s="67"/>
      <c r="F85" s="67"/>
      <c r="G85" s="67"/>
      <c r="H85" s="68"/>
      <c r="I85" s="66" t="s">
        <v>76</v>
      </c>
      <c r="J85" s="67"/>
      <c r="K85" s="67"/>
      <c r="L85" s="67"/>
      <c r="M85" s="67"/>
      <c r="N85" s="67"/>
      <c r="O85" s="67"/>
      <c r="P85" s="67"/>
      <c r="Q85" s="68"/>
      <c r="R85" s="66" t="s">
        <v>408</v>
      </c>
      <c r="S85" s="67"/>
      <c r="T85" s="67"/>
      <c r="U85" s="67"/>
      <c r="V85" s="67"/>
      <c r="W85" s="67"/>
      <c r="X85" s="67"/>
      <c r="Y85" s="67"/>
      <c r="Z85" s="68"/>
      <c r="AA85" s="92" t="s">
        <v>339</v>
      </c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4"/>
      <c r="AM85" s="77" t="s">
        <v>74</v>
      </c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9"/>
      <c r="BB85" s="83" t="s">
        <v>68</v>
      </c>
      <c r="BC85" s="84"/>
      <c r="BD85" s="84"/>
      <c r="BE85" s="84"/>
      <c r="BF85" s="84"/>
      <c r="BG85" s="84"/>
      <c r="BH85" s="85"/>
      <c r="BI85" s="71" t="s">
        <v>69</v>
      </c>
      <c r="BJ85" s="72"/>
      <c r="BK85" s="72"/>
      <c r="BL85" s="72"/>
      <c r="BM85" s="72"/>
      <c r="BN85" s="72"/>
      <c r="BO85" s="72"/>
      <c r="BP85" s="72"/>
      <c r="BQ85" s="73"/>
      <c r="BR85" s="71">
        <v>1</v>
      </c>
      <c r="BS85" s="72"/>
      <c r="BT85" s="72"/>
      <c r="BU85" s="72"/>
      <c r="BV85" s="72"/>
      <c r="BW85" s="72"/>
      <c r="BX85" s="72"/>
      <c r="BY85" s="72"/>
      <c r="BZ85" s="72"/>
      <c r="CA85" s="72"/>
      <c r="CB85" s="73"/>
      <c r="CC85" s="74" t="s">
        <v>46</v>
      </c>
      <c r="CD85" s="75"/>
      <c r="CE85" s="75"/>
      <c r="CF85" s="75"/>
      <c r="CG85" s="75"/>
      <c r="CH85" s="75"/>
      <c r="CI85" s="76"/>
      <c r="CJ85" s="77" t="s">
        <v>172</v>
      </c>
      <c r="CK85" s="78"/>
      <c r="CL85" s="78"/>
      <c r="CM85" s="78"/>
      <c r="CN85" s="78"/>
      <c r="CO85" s="78"/>
      <c r="CP85" s="78"/>
      <c r="CQ85" s="78"/>
      <c r="CR85" s="79"/>
      <c r="CS85" s="80">
        <v>250000</v>
      </c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2"/>
      <c r="DG85" s="83" t="s">
        <v>353</v>
      </c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5"/>
      <c r="DT85" s="66" t="s">
        <v>252</v>
      </c>
      <c r="DU85" s="67"/>
      <c r="DV85" s="67"/>
      <c r="DW85" s="67"/>
      <c r="DX85" s="67"/>
      <c r="DY85" s="67"/>
      <c r="DZ85" s="67"/>
      <c r="EA85" s="67"/>
      <c r="EB85" s="67"/>
      <c r="EC85" s="67"/>
      <c r="ED85" s="68"/>
      <c r="EE85" s="98" t="s">
        <v>77</v>
      </c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71" t="s">
        <v>64</v>
      </c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3"/>
    </row>
    <row r="86" spans="1:160" s="33" customFormat="1" ht="114.75" customHeight="1">
      <c r="A86" s="83" t="s">
        <v>457</v>
      </c>
      <c r="B86" s="84"/>
      <c r="C86" s="84"/>
      <c r="D86" s="84"/>
      <c r="E86" s="84"/>
      <c r="F86" s="84"/>
      <c r="G86" s="84"/>
      <c r="H86" s="85"/>
      <c r="I86" s="83" t="s">
        <v>66</v>
      </c>
      <c r="J86" s="84" t="s">
        <v>301</v>
      </c>
      <c r="K86" s="84" t="s">
        <v>301</v>
      </c>
      <c r="L86" s="84" t="s">
        <v>301</v>
      </c>
      <c r="M86" s="84" t="s">
        <v>301</v>
      </c>
      <c r="N86" s="84" t="s">
        <v>301</v>
      </c>
      <c r="O86" s="84" t="s">
        <v>301</v>
      </c>
      <c r="P86" s="84" t="s">
        <v>301</v>
      </c>
      <c r="Q86" s="85" t="s">
        <v>301</v>
      </c>
      <c r="R86" s="83" t="s">
        <v>302</v>
      </c>
      <c r="S86" s="84" t="s">
        <v>302</v>
      </c>
      <c r="T86" s="84" t="s">
        <v>302</v>
      </c>
      <c r="U86" s="84" t="s">
        <v>302</v>
      </c>
      <c r="V86" s="84" t="s">
        <v>302</v>
      </c>
      <c r="W86" s="84" t="s">
        <v>302</v>
      </c>
      <c r="X86" s="84" t="s">
        <v>302</v>
      </c>
      <c r="Y86" s="84" t="s">
        <v>302</v>
      </c>
      <c r="Z86" s="85" t="s">
        <v>302</v>
      </c>
      <c r="AA86" s="92" t="s">
        <v>308</v>
      </c>
      <c r="AB86" s="93" t="s">
        <v>303</v>
      </c>
      <c r="AC86" s="93" t="s">
        <v>303</v>
      </c>
      <c r="AD86" s="93" t="s">
        <v>303</v>
      </c>
      <c r="AE86" s="93" t="s">
        <v>303</v>
      </c>
      <c r="AF86" s="93" t="s">
        <v>303</v>
      </c>
      <c r="AG86" s="93" t="s">
        <v>303</v>
      </c>
      <c r="AH86" s="93" t="s">
        <v>303</v>
      </c>
      <c r="AI86" s="93" t="s">
        <v>303</v>
      </c>
      <c r="AJ86" s="93" t="s">
        <v>303</v>
      </c>
      <c r="AK86" s="93" t="s">
        <v>303</v>
      </c>
      <c r="AL86" s="94" t="s">
        <v>303</v>
      </c>
      <c r="AM86" s="77" t="s">
        <v>100</v>
      </c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9"/>
      <c r="BB86" s="83" t="s">
        <v>68</v>
      </c>
      <c r="BC86" s="84">
        <v>796</v>
      </c>
      <c r="BD86" s="84">
        <v>796</v>
      </c>
      <c r="BE86" s="84">
        <v>796</v>
      </c>
      <c r="BF86" s="84">
        <v>796</v>
      </c>
      <c r="BG86" s="84">
        <v>796</v>
      </c>
      <c r="BH86" s="85">
        <v>796</v>
      </c>
      <c r="BI86" s="77" t="s">
        <v>69</v>
      </c>
      <c r="BJ86" s="78"/>
      <c r="BK86" s="78"/>
      <c r="BL86" s="78"/>
      <c r="BM86" s="78"/>
      <c r="BN86" s="78"/>
      <c r="BO86" s="78"/>
      <c r="BP86" s="78"/>
      <c r="BQ86" s="79"/>
      <c r="BR86" s="77">
        <v>3</v>
      </c>
      <c r="BS86" s="78"/>
      <c r="BT86" s="78"/>
      <c r="BU86" s="78"/>
      <c r="BV86" s="78"/>
      <c r="BW86" s="78"/>
      <c r="BX86" s="78"/>
      <c r="BY86" s="78"/>
      <c r="BZ86" s="78"/>
      <c r="CA86" s="78"/>
      <c r="CB86" s="79"/>
      <c r="CC86" s="74" t="s">
        <v>46</v>
      </c>
      <c r="CD86" s="75"/>
      <c r="CE86" s="75"/>
      <c r="CF86" s="75"/>
      <c r="CG86" s="75"/>
      <c r="CH86" s="75"/>
      <c r="CI86" s="76"/>
      <c r="CJ86" s="77" t="s">
        <v>172</v>
      </c>
      <c r="CK86" s="78"/>
      <c r="CL86" s="78"/>
      <c r="CM86" s="78"/>
      <c r="CN86" s="78"/>
      <c r="CO86" s="78"/>
      <c r="CP86" s="78"/>
      <c r="CQ86" s="78"/>
      <c r="CR86" s="79"/>
      <c r="CS86" s="80">
        <v>3060000</v>
      </c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2"/>
      <c r="DG86" s="83" t="s">
        <v>430</v>
      </c>
      <c r="DH86" s="84" t="s">
        <v>305</v>
      </c>
      <c r="DI86" s="84" t="s">
        <v>305</v>
      </c>
      <c r="DJ86" s="84" t="s">
        <v>305</v>
      </c>
      <c r="DK86" s="84" t="s">
        <v>305</v>
      </c>
      <c r="DL86" s="84" t="s">
        <v>305</v>
      </c>
      <c r="DM86" s="84" t="s">
        <v>305</v>
      </c>
      <c r="DN86" s="84" t="s">
        <v>305</v>
      </c>
      <c r="DO86" s="84" t="s">
        <v>305</v>
      </c>
      <c r="DP86" s="84" t="s">
        <v>305</v>
      </c>
      <c r="DQ86" s="84" t="s">
        <v>305</v>
      </c>
      <c r="DR86" s="84" t="s">
        <v>305</v>
      </c>
      <c r="DS86" s="85" t="s">
        <v>305</v>
      </c>
      <c r="DT86" s="83" t="s">
        <v>252</v>
      </c>
      <c r="DU86" s="84" t="s">
        <v>299</v>
      </c>
      <c r="DV86" s="84" t="s">
        <v>299</v>
      </c>
      <c r="DW86" s="84" t="s">
        <v>299</v>
      </c>
      <c r="DX86" s="84" t="s">
        <v>299</v>
      </c>
      <c r="DY86" s="84" t="s">
        <v>299</v>
      </c>
      <c r="DZ86" s="84" t="s">
        <v>299</v>
      </c>
      <c r="EA86" s="84" t="s">
        <v>299</v>
      </c>
      <c r="EB86" s="84" t="s">
        <v>299</v>
      </c>
      <c r="EC86" s="84" t="s">
        <v>299</v>
      </c>
      <c r="ED86" s="85" t="s">
        <v>299</v>
      </c>
      <c r="EE86" s="77" t="s">
        <v>379</v>
      </c>
      <c r="EF86" s="78" t="s">
        <v>246</v>
      </c>
      <c r="EG86" s="78" t="s">
        <v>246</v>
      </c>
      <c r="EH86" s="78" t="s">
        <v>246</v>
      </c>
      <c r="EI86" s="78" t="s">
        <v>246</v>
      </c>
      <c r="EJ86" s="78" t="s">
        <v>246</v>
      </c>
      <c r="EK86" s="78" t="s">
        <v>246</v>
      </c>
      <c r="EL86" s="78" t="s">
        <v>246</v>
      </c>
      <c r="EM86" s="78" t="s">
        <v>246</v>
      </c>
      <c r="EN86" s="78" t="s">
        <v>246</v>
      </c>
      <c r="EO86" s="78" t="s">
        <v>246</v>
      </c>
      <c r="EP86" s="79" t="s">
        <v>246</v>
      </c>
      <c r="EQ86" s="71" t="s">
        <v>64</v>
      </c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3"/>
    </row>
    <row r="87" spans="1:160" s="28" customFormat="1" ht="79.5" customHeight="1">
      <c r="A87" s="66"/>
      <c r="B87" s="67"/>
      <c r="C87" s="67"/>
      <c r="D87" s="67"/>
      <c r="E87" s="67"/>
      <c r="F87" s="67"/>
      <c r="G87" s="67"/>
      <c r="H87" s="68"/>
      <c r="I87" s="66"/>
      <c r="J87" s="67"/>
      <c r="K87" s="67"/>
      <c r="L87" s="67"/>
      <c r="M87" s="67"/>
      <c r="N87" s="67"/>
      <c r="O87" s="67"/>
      <c r="P87" s="67"/>
      <c r="Q87" s="68"/>
      <c r="R87" s="66"/>
      <c r="S87" s="67"/>
      <c r="T87" s="67"/>
      <c r="U87" s="67"/>
      <c r="V87" s="67"/>
      <c r="W87" s="67"/>
      <c r="X87" s="67"/>
      <c r="Y87" s="67"/>
      <c r="Z87" s="68"/>
      <c r="AA87" s="118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20"/>
      <c r="AM87" s="71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3"/>
      <c r="BB87" s="66"/>
      <c r="BC87" s="67"/>
      <c r="BD87" s="67"/>
      <c r="BE87" s="67"/>
      <c r="BF87" s="67"/>
      <c r="BG87" s="67"/>
      <c r="BH87" s="68"/>
      <c r="BI87" s="71"/>
      <c r="BJ87" s="72"/>
      <c r="BK87" s="72"/>
      <c r="BL87" s="72"/>
      <c r="BM87" s="72"/>
      <c r="BN87" s="72"/>
      <c r="BO87" s="72"/>
      <c r="BP87" s="72"/>
      <c r="BQ87" s="73"/>
      <c r="BR87" s="71"/>
      <c r="BS87" s="72"/>
      <c r="BT87" s="72"/>
      <c r="BU87" s="72"/>
      <c r="BV87" s="72"/>
      <c r="BW87" s="72"/>
      <c r="BX87" s="72"/>
      <c r="BY87" s="72"/>
      <c r="BZ87" s="72"/>
      <c r="CA87" s="72"/>
      <c r="CB87" s="73"/>
      <c r="CC87" s="191"/>
      <c r="CD87" s="192"/>
      <c r="CE87" s="192"/>
      <c r="CF87" s="192"/>
      <c r="CG87" s="192"/>
      <c r="CH87" s="192"/>
      <c r="CI87" s="193"/>
      <c r="CJ87" s="203" t="s">
        <v>394</v>
      </c>
      <c r="CK87" s="72"/>
      <c r="CL87" s="72"/>
      <c r="CM87" s="72"/>
      <c r="CN87" s="72"/>
      <c r="CO87" s="72"/>
      <c r="CP87" s="72"/>
      <c r="CQ87" s="72"/>
      <c r="CR87" s="73"/>
      <c r="CS87" s="204">
        <f>SUM(CS82:CS86)</f>
        <v>5300536.12</v>
      </c>
      <c r="CT87" s="205"/>
      <c r="CU87" s="205"/>
      <c r="CV87" s="205"/>
      <c r="CW87" s="205"/>
      <c r="CX87" s="205"/>
      <c r="CY87" s="205"/>
      <c r="CZ87" s="205"/>
      <c r="DA87" s="205"/>
      <c r="DB87" s="205"/>
      <c r="DC87" s="205"/>
      <c r="DD87" s="205"/>
      <c r="DE87" s="205"/>
      <c r="DF87" s="206"/>
      <c r="DG87" s="66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8"/>
      <c r="DT87" s="66"/>
      <c r="DU87" s="67"/>
      <c r="DV87" s="67"/>
      <c r="DW87" s="67"/>
      <c r="DX87" s="67"/>
      <c r="DY87" s="67"/>
      <c r="DZ87" s="67"/>
      <c r="EA87" s="67"/>
      <c r="EB87" s="67"/>
      <c r="EC87" s="67"/>
      <c r="ED87" s="6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</row>
    <row r="88" spans="1:160" s="28" customFormat="1" ht="16.5" customHeight="1">
      <c r="A88" s="142" t="s">
        <v>58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</row>
    <row r="89" spans="1:160" ht="66.75" customHeight="1">
      <c r="A89" s="66" t="s">
        <v>458</v>
      </c>
      <c r="B89" s="67"/>
      <c r="C89" s="67"/>
      <c r="D89" s="67"/>
      <c r="E89" s="67"/>
      <c r="F89" s="67"/>
      <c r="G89" s="67"/>
      <c r="H89" s="68"/>
      <c r="I89" s="66" t="s">
        <v>314</v>
      </c>
      <c r="J89" s="67"/>
      <c r="K89" s="67"/>
      <c r="L89" s="67"/>
      <c r="M89" s="67"/>
      <c r="N89" s="67"/>
      <c r="O89" s="67"/>
      <c r="P89" s="67"/>
      <c r="Q89" s="68"/>
      <c r="R89" s="66" t="s">
        <v>151</v>
      </c>
      <c r="S89" s="67"/>
      <c r="T89" s="67"/>
      <c r="U89" s="67"/>
      <c r="V89" s="67"/>
      <c r="W89" s="67"/>
      <c r="X89" s="67"/>
      <c r="Y89" s="67"/>
      <c r="Z89" s="68"/>
      <c r="AA89" s="71" t="s">
        <v>315</v>
      </c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3"/>
      <c r="AM89" s="71" t="s">
        <v>87</v>
      </c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3"/>
      <c r="BB89" s="66" t="s">
        <v>75</v>
      </c>
      <c r="BC89" s="67"/>
      <c r="BD89" s="67"/>
      <c r="BE89" s="67"/>
      <c r="BF89" s="67"/>
      <c r="BG89" s="67"/>
      <c r="BH89" s="68"/>
      <c r="BI89" s="71" t="s">
        <v>75</v>
      </c>
      <c r="BJ89" s="72"/>
      <c r="BK89" s="72"/>
      <c r="BL89" s="72"/>
      <c r="BM89" s="72"/>
      <c r="BN89" s="72"/>
      <c r="BO89" s="72"/>
      <c r="BP89" s="72"/>
      <c r="BQ89" s="73"/>
      <c r="BR89" s="71" t="s">
        <v>75</v>
      </c>
      <c r="BS89" s="72"/>
      <c r="BT89" s="72"/>
      <c r="BU89" s="72"/>
      <c r="BV89" s="72"/>
      <c r="BW89" s="72"/>
      <c r="BX89" s="72"/>
      <c r="BY89" s="72"/>
      <c r="BZ89" s="72"/>
      <c r="CA89" s="72"/>
      <c r="CB89" s="73"/>
      <c r="CC89" s="191" t="s">
        <v>316</v>
      </c>
      <c r="CD89" s="192"/>
      <c r="CE89" s="192"/>
      <c r="CF89" s="192"/>
      <c r="CG89" s="192"/>
      <c r="CH89" s="192"/>
      <c r="CI89" s="193"/>
      <c r="CJ89" s="71" t="s">
        <v>317</v>
      </c>
      <c r="CK89" s="72"/>
      <c r="CL89" s="72"/>
      <c r="CM89" s="72"/>
      <c r="CN89" s="72"/>
      <c r="CO89" s="72"/>
      <c r="CP89" s="72"/>
      <c r="CQ89" s="72"/>
      <c r="CR89" s="73"/>
      <c r="CS89" s="121">
        <v>3143910</v>
      </c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3"/>
      <c r="DG89" s="66" t="s">
        <v>251</v>
      </c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8"/>
      <c r="DT89" s="66" t="s">
        <v>318</v>
      </c>
      <c r="DU89" s="67"/>
      <c r="DV89" s="67"/>
      <c r="DW89" s="67"/>
      <c r="DX89" s="67"/>
      <c r="DY89" s="67"/>
      <c r="DZ89" s="67"/>
      <c r="EA89" s="67"/>
      <c r="EB89" s="67"/>
      <c r="EC89" s="67"/>
      <c r="ED89" s="68"/>
      <c r="EE89" s="71" t="s">
        <v>378</v>
      </c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3"/>
      <c r="EQ89" s="71" t="s">
        <v>64</v>
      </c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3"/>
    </row>
    <row r="90" spans="1:160" ht="99" customHeight="1">
      <c r="A90" s="66" t="s">
        <v>459</v>
      </c>
      <c r="B90" s="67"/>
      <c r="C90" s="67"/>
      <c r="D90" s="67"/>
      <c r="E90" s="67"/>
      <c r="F90" s="67"/>
      <c r="G90" s="67"/>
      <c r="H90" s="68"/>
      <c r="I90" s="66" t="s">
        <v>65</v>
      </c>
      <c r="J90" s="67"/>
      <c r="K90" s="67"/>
      <c r="L90" s="67"/>
      <c r="M90" s="67"/>
      <c r="N90" s="67"/>
      <c r="O90" s="67"/>
      <c r="P90" s="67"/>
      <c r="Q90" s="68"/>
      <c r="R90" s="66" t="s">
        <v>61</v>
      </c>
      <c r="S90" s="67"/>
      <c r="T90" s="67"/>
      <c r="U90" s="67"/>
      <c r="V90" s="67"/>
      <c r="W90" s="67"/>
      <c r="X90" s="67"/>
      <c r="Y90" s="67"/>
      <c r="Z90" s="68"/>
      <c r="AA90" s="71" t="s">
        <v>319</v>
      </c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3"/>
      <c r="AM90" s="71" t="s">
        <v>87</v>
      </c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3"/>
      <c r="BB90" s="66" t="s">
        <v>62</v>
      </c>
      <c r="BC90" s="67"/>
      <c r="BD90" s="67"/>
      <c r="BE90" s="67"/>
      <c r="BF90" s="67"/>
      <c r="BG90" s="67"/>
      <c r="BH90" s="68"/>
      <c r="BI90" s="71" t="s">
        <v>63</v>
      </c>
      <c r="BJ90" s="72"/>
      <c r="BK90" s="72"/>
      <c r="BL90" s="72"/>
      <c r="BM90" s="72"/>
      <c r="BN90" s="72"/>
      <c r="BO90" s="72"/>
      <c r="BP90" s="72"/>
      <c r="BQ90" s="73"/>
      <c r="BR90" s="124">
        <v>3696</v>
      </c>
      <c r="BS90" s="72"/>
      <c r="BT90" s="72"/>
      <c r="BU90" s="72"/>
      <c r="BV90" s="72"/>
      <c r="BW90" s="72"/>
      <c r="BX90" s="72"/>
      <c r="BY90" s="72"/>
      <c r="BZ90" s="72"/>
      <c r="CA90" s="72"/>
      <c r="CB90" s="73"/>
      <c r="CC90" s="74" t="s">
        <v>46</v>
      </c>
      <c r="CD90" s="75"/>
      <c r="CE90" s="75"/>
      <c r="CF90" s="75"/>
      <c r="CG90" s="75"/>
      <c r="CH90" s="75"/>
      <c r="CI90" s="76"/>
      <c r="CJ90" s="77" t="s">
        <v>172</v>
      </c>
      <c r="CK90" s="78"/>
      <c r="CL90" s="78"/>
      <c r="CM90" s="78"/>
      <c r="CN90" s="78"/>
      <c r="CO90" s="78"/>
      <c r="CP90" s="78"/>
      <c r="CQ90" s="78"/>
      <c r="CR90" s="79"/>
      <c r="CS90" s="121">
        <v>473198</v>
      </c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3"/>
      <c r="DG90" s="66" t="s">
        <v>251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8"/>
      <c r="DT90" s="66" t="s">
        <v>318</v>
      </c>
      <c r="DU90" s="67"/>
      <c r="DV90" s="67"/>
      <c r="DW90" s="67"/>
      <c r="DX90" s="67"/>
      <c r="DY90" s="67"/>
      <c r="DZ90" s="67"/>
      <c r="EA90" s="67"/>
      <c r="EB90" s="67"/>
      <c r="EC90" s="67"/>
      <c r="ED90" s="68"/>
      <c r="EE90" s="77" t="s">
        <v>379</v>
      </c>
      <c r="EF90" s="78" t="s">
        <v>246</v>
      </c>
      <c r="EG90" s="78" t="s">
        <v>246</v>
      </c>
      <c r="EH90" s="78" t="s">
        <v>246</v>
      </c>
      <c r="EI90" s="78" t="s">
        <v>246</v>
      </c>
      <c r="EJ90" s="78" t="s">
        <v>246</v>
      </c>
      <c r="EK90" s="78" t="s">
        <v>246</v>
      </c>
      <c r="EL90" s="78" t="s">
        <v>246</v>
      </c>
      <c r="EM90" s="78" t="s">
        <v>246</v>
      </c>
      <c r="EN90" s="78" t="s">
        <v>246</v>
      </c>
      <c r="EO90" s="78" t="s">
        <v>246</v>
      </c>
      <c r="EP90" s="79" t="s">
        <v>246</v>
      </c>
      <c r="EQ90" s="71" t="s">
        <v>64</v>
      </c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3"/>
    </row>
    <row r="91" spans="1:160" ht="90" customHeight="1">
      <c r="A91" s="83" t="s">
        <v>460</v>
      </c>
      <c r="B91" s="84"/>
      <c r="C91" s="84"/>
      <c r="D91" s="84"/>
      <c r="E91" s="84"/>
      <c r="F91" s="84"/>
      <c r="G91" s="84"/>
      <c r="H91" s="85"/>
      <c r="I91" s="66" t="s">
        <v>66</v>
      </c>
      <c r="J91" s="67"/>
      <c r="K91" s="67"/>
      <c r="L91" s="67"/>
      <c r="M91" s="67"/>
      <c r="N91" s="67"/>
      <c r="O91" s="67"/>
      <c r="P91" s="67"/>
      <c r="Q91" s="68"/>
      <c r="R91" s="66" t="s">
        <v>67</v>
      </c>
      <c r="S91" s="67"/>
      <c r="T91" s="67"/>
      <c r="U91" s="67"/>
      <c r="V91" s="67"/>
      <c r="W91" s="67"/>
      <c r="X91" s="67"/>
      <c r="Y91" s="67"/>
      <c r="Z91" s="68"/>
      <c r="AA91" s="118" t="s">
        <v>160</v>
      </c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20"/>
      <c r="AM91" s="71" t="s">
        <v>182</v>
      </c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3"/>
      <c r="BB91" s="66" t="s">
        <v>183</v>
      </c>
      <c r="BC91" s="67"/>
      <c r="BD91" s="67"/>
      <c r="BE91" s="67"/>
      <c r="BF91" s="67"/>
      <c r="BG91" s="67"/>
      <c r="BH91" s="68"/>
      <c r="BI91" s="71" t="s">
        <v>165</v>
      </c>
      <c r="BJ91" s="72"/>
      <c r="BK91" s="72"/>
      <c r="BL91" s="72"/>
      <c r="BM91" s="72"/>
      <c r="BN91" s="72"/>
      <c r="BO91" s="72"/>
      <c r="BP91" s="72"/>
      <c r="BQ91" s="73"/>
      <c r="BR91" s="71">
        <v>168</v>
      </c>
      <c r="BS91" s="72"/>
      <c r="BT91" s="72"/>
      <c r="BU91" s="72"/>
      <c r="BV91" s="72"/>
      <c r="BW91" s="72"/>
      <c r="BX91" s="72"/>
      <c r="BY91" s="72"/>
      <c r="BZ91" s="72"/>
      <c r="CA91" s="72"/>
      <c r="CB91" s="73"/>
      <c r="CC91" s="74" t="s">
        <v>46</v>
      </c>
      <c r="CD91" s="75"/>
      <c r="CE91" s="75"/>
      <c r="CF91" s="75"/>
      <c r="CG91" s="75"/>
      <c r="CH91" s="75"/>
      <c r="CI91" s="76"/>
      <c r="CJ91" s="77" t="s">
        <v>172</v>
      </c>
      <c r="CK91" s="78"/>
      <c r="CL91" s="78"/>
      <c r="CM91" s="78"/>
      <c r="CN91" s="78"/>
      <c r="CO91" s="78"/>
      <c r="CP91" s="78"/>
      <c r="CQ91" s="78"/>
      <c r="CR91" s="79"/>
      <c r="CS91" s="80">
        <v>224338.4</v>
      </c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2"/>
      <c r="DG91" s="66" t="s">
        <v>321</v>
      </c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8"/>
      <c r="DT91" s="66" t="s">
        <v>322</v>
      </c>
      <c r="DU91" s="67"/>
      <c r="DV91" s="67"/>
      <c r="DW91" s="67"/>
      <c r="DX91" s="67"/>
      <c r="DY91" s="67"/>
      <c r="DZ91" s="67"/>
      <c r="EA91" s="67"/>
      <c r="EB91" s="67"/>
      <c r="EC91" s="67"/>
      <c r="ED91" s="68"/>
      <c r="EE91" s="71" t="s">
        <v>157</v>
      </c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3"/>
      <c r="EQ91" s="128" t="s">
        <v>64</v>
      </c>
      <c r="ER91" s="129"/>
      <c r="ES91" s="129"/>
      <c r="ET91" s="129"/>
      <c r="EU91" s="129"/>
      <c r="EV91" s="129"/>
      <c r="EW91" s="129"/>
      <c r="EX91" s="129"/>
      <c r="EY91" s="129"/>
      <c r="EZ91" s="129"/>
      <c r="FA91" s="129"/>
      <c r="FB91" s="129"/>
      <c r="FC91" s="129"/>
      <c r="FD91" s="130"/>
    </row>
    <row r="92" spans="1:160" ht="75.75" customHeight="1">
      <c r="A92" s="83" t="s">
        <v>461</v>
      </c>
      <c r="B92" s="84"/>
      <c r="C92" s="84"/>
      <c r="D92" s="84"/>
      <c r="E92" s="84"/>
      <c r="F92" s="84"/>
      <c r="G92" s="84"/>
      <c r="H92" s="85"/>
      <c r="I92" s="66" t="s">
        <v>66</v>
      </c>
      <c r="J92" s="67"/>
      <c r="K92" s="67"/>
      <c r="L92" s="67"/>
      <c r="M92" s="67"/>
      <c r="N92" s="67"/>
      <c r="O92" s="67"/>
      <c r="P92" s="67"/>
      <c r="Q92" s="68"/>
      <c r="R92" s="66" t="s">
        <v>67</v>
      </c>
      <c r="S92" s="67"/>
      <c r="T92" s="67"/>
      <c r="U92" s="67"/>
      <c r="V92" s="67"/>
      <c r="W92" s="67"/>
      <c r="X92" s="67"/>
      <c r="Y92" s="67"/>
      <c r="Z92" s="68"/>
      <c r="AA92" s="92" t="s">
        <v>161</v>
      </c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4"/>
      <c r="AM92" s="77" t="s">
        <v>184</v>
      </c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9"/>
      <c r="BB92" s="66" t="s">
        <v>183</v>
      </c>
      <c r="BC92" s="67"/>
      <c r="BD92" s="67"/>
      <c r="BE92" s="67"/>
      <c r="BF92" s="67"/>
      <c r="BG92" s="67"/>
      <c r="BH92" s="68"/>
      <c r="BI92" s="71" t="s">
        <v>165</v>
      </c>
      <c r="BJ92" s="72"/>
      <c r="BK92" s="72"/>
      <c r="BL92" s="72"/>
      <c r="BM92" s="72"/>
      <c r="BN92" s="72"/>
      <c r="BO92" s="72"/>
      <c r="BP92" s="72"/>
      <c r="BQ92" s="73"/>
      <c r="BR92" s="77">
        <v>152</v>
      </c>
      <c r="BS92" s="78"/>
      <c r="BT92" s="78"/>
      <c r="BU92" s="78"/>
      <c r="BV92" s="78"/>
      <c r="BW92" s="78"/>
      <c r="BX92" s="78"/>
      <c r="BY92" s="78"/>
      <c r="BZ92" s="78"/>
      <c r="CA92" s="78"/>
      <c r="CB92" s="79"/>
      <c r="CC92" s="74" t="s">
        <v>46</v>
      </c>
      <c r="CD92" s="75"/>
      <c r="CE92" s="75"/>
      <c r="CF92" s="75"/>
      <c r="CG92" s="75"/>
      <c r="CH92" s="75"/>
      <c r="CI92" s="76"/>
      <c r="CJ92" s="77" t="s">
        <v>172</v>
      </c>
      <c r="CK92" s="78"/>
      <c r="CL92" s="78"/>
      <c r="CM92" s="78"/>
      <c r="CN92" s="78"/>
      <c r="CO92" s="78"/>
      <c r="CP92" s="78"/>
      <c r="CQ92" s="78"/>
      <c r="CR92" s="79"/>
      <c r="CS92" s="80">
        <v>200668</v>
      </c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2"/>
      <c r="DG92" s="66" t="s">
        <v>321</v>
      </c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8"/>
      <c r="DT92" s="83" t="s">
        <v>322</v>
      </c>
      <c r="DU92" s="84"/>
      <c r="DV92" s="84"/>
      <c r="DW92" s="84"/>
      <c r="DX92" s="84"/>
      <c r="DY92" s="84"/>
      <c r="DZ92" s="84"/>
      <c r="EA92" s="84"/>
      <c r="EB92" s="84"/>
      <c r="EC92" s="84"/>
      <c r="ED92" s="85"/>
      <c r="EE92" s="77" t="s">
        <v>164</v>
      </c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9"/>
      <c r="EQ92" s="125" t="s">
        <v>145</v>
      </c>
      <c r="ER92" s="126"/>
      <c r="ES92" s="126"/>
      <c r="ET92" s="126"/>
      <c r="EU92" s="126"/>
      <c r="EV92" s="126"/>
      <c r="EW92" s="126"/>
      <c r="EX92" s="126"/>
      <c r="EY92" s="126"/>
      <c r="EZ92" s="126"/>
      <c r="FA92" s="126"/>
      <c r="FB92" s="126"/>
      <c r="FC92" s="126"/>
      <c r="FD92" s="127"/>
    </row>
    <row r="93" spans="1:160" ht="378.75" customHeight="1">
      <c r="A93" s="83" t="s">
        <v>462</v>
      </c>
      <c r="B93" s="84"/>
      <c r="C93" s="84"/>
      <c r="D93" s="84"/>
      <c r="E93" s="84"/>
      <c r="F93" s="84"/>
      <c r="G93" s="84"/>
      <c r="H93" s="85"/>
      <c r="I93" s="66" t="s">
        <v>66</v>
      </c>
      <c r="J93" s="67"/>
      <c r="K93" s="67"/>
      <c r="L93" s="67"/>
      <c r="M93" s="67"/>
      <c r="N93" s="67"/>
      <c r="O93" s="67"/>
      <c r="P93" s="67"/>
      <c r="Q93" s="68"/>
      <c r="R93" s="66" t="s">
        <v>67</v>
      </c>
      <c r="S93" s="67"/>
      <c r="T93" s="67"/>
      <c r="U93" s="67"/>
      <c r="V93" s="67"/>
      <c r="W93" s="67"/>
      <c r="X93" s="67"/>
      <c r="Y93" s="67"/>
      <c r="Z93" s="68"/>
      <c r="AA93" s="77" t="s">
        <v>185</v>
      </c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9"/>
      <c r="AM93" s="77" t="s">
        <v>182</v>
      </c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9"/>
      <c r="BB93" s="83" t="s">
        <v>68</v>
      </c>
      <c r="BC93" s="84"/>
      <c r="BD93" s="84"/>
      <c r="BE93" s="84"/>
      <c r="BF93" s="84"/>
      <c r="BG93" s="84"/>
      <c r="BH93" s="85"/>
      <c r="BI93" s="71" t="s">
        <v>165</v>
      </c>
      <c r="BJ93" s="72"/>
      <c r="BK93" s="72"/>
      <c r="BL93" s="72"/>
      <c r="BM93" s="72"/>
      <c r="BN93" s="72"/>
      <c r="BO93" s="72"/>
      <c r="BP93" s="72"/>
      <c r="BQ93" s="73"/>
      <c r="BR93" s="125">
        <v>691</v>
      </c>
      <c r="BS93" s="126"/>
      <c r="BT93" s="126"/>
      <c r="BU93" s="126"/>
      <c r="BV93" s="126"/>
      <c r="BW93" s="126"/>
      <c r="BX93" s="126"/>
      <c r="BY93" s="126"/>
      <c r="BZ93" s="126"/>
      <c r="CA93" s="126"/>
      <c r="CB93" s="127"/>
      <c r="CC93" s="74" t="s">
        <v>46</v>
      </c>
      <c r="CD93" s="75"/>
      <c r="CE93" s="75"/>
      <c r="CF93" s="75"/>
      <c r="CG93" s="75"/>
      <c r="CH93" s="75"/>
      <c r="CI93" s="76"/>
      <c r="CJ93" s="77" t="s">
        <v>172</v>
      </c>
      <c r="CK93" s="78"/>
      <c r="CL93" s="78"/>
      <c r="CM93" s="78"/>
      <c r="CN93" s="78"/>
      <c r="CO93" s="78"/>
      <c r="CP93" s="78"/>
      <c r="CQ93" s="78"/>
      <c r="CR93" s="79"/>
      <c r="CS93" s="80">
        <v>908086.4</v>
      </c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2"/>
      <c r="DG93" s="66" t="s">
        <v>321</v>
      </c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8"/>
      <c r="DT93" s="131" t="s">
        <v>323</v>
      </c>
      <c r="DU93" s="132"/>
      <c r="DV93" s="132"/>
      <c r="DW93" s="132"/>
      <c r="DX93" s="132"/>
      <c r="DY93" s="132"/>
      <c r="DZ93" s="132"/>
      <c r="EA93" s="132"/>
      <c r="EB93" s="132"/>
      <c r="EC93" s="132"/>
      <c r="ED93" s="133"/>
      <c r="EE93" s="71" t="s">
        <v>157</v>
      </c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3"/>
      <c r="EQ93" s="125" t="s">
        <v>64</v>
      </c>
      <c r="ER93" s="126"/>
      <c r="ES93" s="126"/>
      <c r="ET93" s="126"/>
      <c r="EU93" s="126"/>
      <c r="EV93" s="126"/>
      <c r="EW93" s="126"/>
      <c r="EX93" s="126"/>
      <c r="EY93" s="126"/>
      <c r="EZ93" s="126"/>
      <c r="FA93" s="126"/>
      <c r="FB93" s="126"/>
      <c r="FC93" s="126"/>
      <c r="FD93" s="127"/>
    </row>
    <row r="94" spans="1:161" ht="119.25" customHeight="1">
      <c r="A94" s="83" t="s">
        <v>463</v>
      </c>
      <c r="B94" s="84"/>
      <c r="C94" s="84"/>
      <c r="D94" s="84"/>
      <c r="E94" s="84"/>
      <c r="F94" s="84"/>
      <c r="G94" s="84"/>
      <c r="H94" s="85"/>
      <c r="I94" s="83" t="s">
        <v>324</v>
      </c>
      <c r="J94" s="84" t="s">
        <v>324</v>
      </c>
      <c r="K94" s="84" t="s">
        <v>324</v>
      </c>
      <c r="L94" s="84" t="s">
        <v>324</v>
      </c>
      <c r="M94" s="84" t="s">
        <v>324</v>
      </c>
      <c r="N94" s="84" t="s">
        <v>324</v>
      </c>
      <c r="O94" s="84" t="s">
        <v>324</v>
      </c>
      <c r="P94" s="84" t="s">
        <v>324</v>
      </c>
      <c r="Q94" s="85" t="s">
        <v>324</v>
      </c>
      <c r="R94" s="83" t="s">
        <v>325</v>
      </c>
      <c r="S94" s="84" t="s">
        <v>325</v>
      </c>
      <c r="T94" s="84" t="s">
        <v>325</v>
      </c>
      <c r="U94" s="84" t="s">
        <v>325</v>
      </c>
      <c r="V94" s="84" t="s">
        <v>325</v>
      </c>
      <c r="W94" s="84" t="s">
        <v>325</v>
      </c>
      <c r="X94" s="84" t="s">
        <v>325</v>
      </c>
      <c r="Y94" s="84" t="s">
        <v>325</v>
      </c>
      <c r="Z94" s="85" t="s">
        <v>325</v>
      </c>
      <c r="AA94" s="92" t="s">
        <v>326</v>
      </c>
      <c r="AB94" s="93" t="s">
        <v>326</v>
      </c>
      <c r="AC94" s="93" t="s">
        <v>326</v>
      </c>
      <c r="AD94" s="93" t="s">
        <v>326</v>
      </c>
      <c r="AE94" s="93" t="s">
        <v>326</v>
      </c>
      <c r="AF94" s="93" t="s">
        <v>326</v>
      </c>
      <c r="AG94" s="93" t="s">
        <v>326</v>
      </c>
      <c r="AH94" s="93" t="s">
        <v>326</v>
      </c>
      <c r="AI94" s="93" t="s">
        <v>326</v>
      </c>
      <c r="AJ94" s="93" t="s">
        <v>326</v>
      </c>
      <c r="AK94" s="93" t="s">
        <v>326</v>
      </c>
      <c r="AL94" s="94" t="s">
        <v>326</v>
      </c>
      <c r="AM94" s="77" t="s">
        <v>327</v>
      </c>
      <c r="AN94" s="78" t="s">
        <v>327</v>
      </c>
      <c r="AO94" s="78" t="s">
        <v>327</v>
      </c>
      <c r="AP94" s="78" t="s">
        <v>327</v>
      </c>
      <c r="AQ94" s="78" t="s">
        <v>327</v>
      </c>
      <c r="AR94" s="78" t="s">
        <v>327</v>
      </c>
      <c r="AS94" s="78" t="s">
        <v>327</v>
      </c>
      <c r="AT94" s="78" t="s">
        <v>327</v>
      </c>
      <c r="AU94" s="78" t="s">
        <v>327</v>
      </c>
      <c r="AV94" s="78" t="s">
        <v>327</v>
      </c>
      <c r="AW94" s="78" t="s">
        <v>327</v>
      </c>
      <c r="AX94" s="78" t="s">
        <v>327</v>
      </c>
      <c r="AY94" s="78" t="s">
        <v>327</v>
      </c>
      <c r="AZ94" s="78" t="s">
        <v>327</v>
      </c>
      <c r="BA94" s="79" t="s">
        <v>327</v>
      </c>
      <c r="BB94" s="83">
        <v>113</v>
      </c>
      <c r="BC94" s="84">
        <v>113</v>
      </c>
      <c r="BD94" s="84">
        <v>113</v>
      </c>
      <c r="BE94" s="84">
        <v>113</v>
      </c>
      <c r="BF94" s="84">
        <v>113</v>
      </c>
      <c r="BG94" s="84">
        <v>113</v>
      </c>
      <c r="BH94" s="85">
        <v>113</v>
      </c>
      <c r="BI94" s="77" t="s">
        <v>171</v>
      </c>
      <c r="BJ94" s="78"/>
      <c r="BK94" s="78"/>
      <c r="BL94" s="78"/>
      <c r="BM94" s="78"/>
      <c r="BN94" s="78"/>
      <c r="BO94" s="78"/>
      <c r="BP94" s="78"/>
      <c r="BQ94" s="79"/>
      <c r="BR94" s="77">
        <v>11660330</v>
      </c>
      <c r="BS94" s="78"/>
      <c r="BT94" s="78"/>
      <c r="BU94" s="78"/>
      <c r="BV94" s="78"/>
      <c r="BW94" s="78"/>
      <c r="BX94" s="78"/>
      <c r="BY94" s="78"/>
      <c r="BZ94" s="78"/>
      <c r="CA94" s="78"/>
      <c r="CB94" s="79"/>
      <c r="CC94" s="74" t="s">
        <v>46</v>
      </c>
      <c r="CD94" s="75"/>
      <c r="CE94" s="75"/>
      <c r="CF94" s="75"/>
      <c r="CG94" s="75"/>
      <c r="CH94" s="75"/>
      <c r="CI94" s="76"/>
      <c r="CJ94" s="77" t="s">
        <v>172</v>
      </c>
      <c r="CK94" s="78"/>
      <c r="CL94" s="78"/>
      <c r="CM94" s="78"/>
      <c r="CN94" s="78"/>
      <c r="CO94" s="78"/>
      <c r="CP94" s="78"/>
      <c r="CQ94" s="78"/>
      <c r="CR94" s="79"/>
      <c r="CS94" s="80">
        <f aca="true" t="shared" si="0" ref="CS94:DF94">9427499.04</f>
        <v>9427499.04</v>
      </c>
      <c r="CT94" s="81">
        <f t="shared" si="0"/>
        <v>9427499.04</v>
      </c>
      <c r="CU94" s="81">
        <f t="shared" si="0"/>
        <v>9427499.04</v>
      </c>
      <c r="CV94" s="81">
        <f t="shared" si="0"/>
        <v>9427499.04</v>
      </c>
      <c r="CW94" s="81">
        <f t="shared" si="0"/>
        <v>9427499.04</v>
      </c>
      <c r="CX94" s="81">
        <f t="shared" si="0"/>
        <v>9427499.04</v>
      </c>
      <c r="CY94" s="81">
        <f t="shared" si="0"/>
        <v>9427499.04</v>
      </c>
      <c r="CZ94" s="81">
        <f t="shared" si="0"/>
        <v>9427499.04</v>
      </c>
      <c r="DA94" s="81">
        <f t="shared" si="0"/>
        <v>9427499.04</v>
      </c>
      <c r="DB94" s="81">
        <f t="shared" si="0"/>
        <v>9427499.04</v>
      </c>
      <c r="DC94" s="81">
        <f t="shared" si="0"/>
        <v>9427499.04</v>
      </c>
      <c r="DD94" s="81">
        <f t="shared" si="0"/>
        <v>9427499.04</v>
      </c>
      <c r="DE94" s="81">
        <f t="shared" si="0"/>
        <v>9427499.04</v>
      </c>
      <c r="DF94" s="82">
        <f t="shared" si="0"/>
        <v>9427499.04</v>
      </c>
      <c r="DG94" s="66" t="s">
        <v>251</v>
      </c>
      <c r="DH94" s="67" t="s">
        <v>79</v>
      </c>
      <c r="DI94" s="67" t="s">
        <v>79</v>
      </c>
      <c r="DJ94" s="67" t="s">
        <v>79</v>
      </c>
      <c r="DK94" s="67" t="s">
        <v>79</v>
      </c>
      <c r="DL94" s="67" t="s">
        <v>79</v>
      </c>
      <c r="DM94" s="67" t="s">
        <v>79</v>
      </c>
      <c r="DN94" s="67" t="s">
        <v>79</v>
      </c>
      <c r="DO94" s="67" t="s">
        <v>79</v>
      </c>
      <c r="DP94" s="67" t="s">
        <v>79</v>
      </c>
      <c r="DQ94" s="67" t="s">
        <v>79</v>
      </c>
      <c r="DR94" s="67" t="s">
        <v>79</v>
      </c>
      <c r="DS94" s="68" t="s">
        <v>79</v>
      </c>
      <c r="DT94" s="83" t="s">
        <v>328</v>
      </c>
      <c r="DU94" s="84" t="s">
        <v>329</v>
      </c>
      <c r="DV94" s="84" t="s">
        <v>329</v>
      </c>
      <c r="DW94" s="84" t="s">
        <v>329</v>
      </c>
      <c r="DX94" s="84" t="s">
        <v>329</v>
      </c>
      <c r="DY94" s="84" t="s">
        <v>329</v>
      </c>
      <c r="DZ94" s="84" t="s">
        <v>329</v>
      </c>
      <c r="EA94" s="84" t="s">
        <v>329</v>
      </c>
      <c r="EB94" s="84" t="s">
        <v>329</v>
      </c>
      <c r="EC94" s="84" t="s">
        <v>329</v>
      </c>
      <c r="ED94" s="85" t="s">
        <v>329</v>
      </c>
      <c r="EE94" s="77" t="s">
        <v>144</v>
      </c>
      <c r="EF94" s="78" t="s">
        <v>144</v>
      </c>
      <c r="EG94" s="78" t="s">
        <v>144</v>
      </c>
      <c r="EH94" s="78" t="s">
        <v>144</v>
      </c>
      <c r="EI94" s="78" t="s">
        <v>144</v>
      </c>
      <c r="EJ94" s="78" t="s">
        <v>144</v>
      </c>
      <c r="EK94" s="78" t="s">
        <v>144</v>
      </c>
      <c r="EL94" s="78" t="s">
        <v>144</v>
      </c>
      <c r="EM94" s="78" t="s">
        <v>144</v>
      </c>
      <c r="EN94" s="78" t="s">
        <v>144</v>
      </c>
      <c r="EO94" s="78" t="s">
        <v>144</v>
      </c>
      <c r="EP94" s="79" t="s">
        <v>144</v>
      </c>
      <c r="EQ94" s="71" t="s">
        <v>145</v>
      </c>
      <c r="ER94" s="72" t="s">
        <v>215</v>
      </c>
      <c r="ES94" s="72" t="s">
        <v>215</v>
      </c>
      <c r="ET94" s="72" t="s">
        <v>215</v>
      </c>
      <c r="EU94" s="72" t="s">
        <v>215</v>
      </c>
      <c r="EV94" s="72" t="s">
        <v>215</v>
      </c>
      <c r="EW94" s="72" t="s">
        <v>215</v>
      </c>
      <c r="EX94" s="72" t="s">
        <v>215</v>
      </c>
      <c r="EY94" s="72" t="s">
        <v>215</v>
      </c>
      <c r="EZ94" s="72" t="s">
        <v>215</v>
      </c>
      <c r="FA94" s="72" t="s">
        <v>215</v>
      </c>
      <c r="FB94" s="72" t="s">
        <v>215</v>
      </c>
      <c r="FC94" s="72" t="s">
        <v>215</v>
      </c>
      <c r="FD94" s="73" t="s">
        <v>215</v>
      </c>
      <c r="FE94" s="1"/>
    </row>
    <row r="95" spans="1:161" ht="108.75" customHeight="1">
      <c r="A95" s="83" t="s">
        <v>464</v>
      </c>
      <c r="B95" s="84"/>
      <c r="C95" s="84"/>
      <c r="D95" s="84"/>
      <c r="E95" s="84"/>
      <c r="F95" s="84"/>
      <c r="G95" s="84"/>
      <c r="H95" s="85"/>
      <c r="I95" s="83" t="s">
        <v>117</v>
      </c>
      <c r="J95" s="84" t="s">
        <v>117</v>
      </c>
      <c r="K95" s="84" t="s">
        <v>117</v>
      </c>
      <c r="L95" s="84" t="s">
        <v>117</v>
      </c>
      <c r="M95" s="84" t="s">
        <v>117</v>
      </c>
      <c r="N95" s="84" t="s">
        <v>117</v>
      </c>
      <c r="O95" s="84" t="s">
        <v>117</v>
      </c>
      <c r="P95" s="84" t="s">
        <v>117</v>
      </c>
      <c r="Q95" s="85" t="s">
        <v>117</v>
      </c>
      <c r="R95" s="83" t="s">
        <v>117</v>
      </c>
      <c r="S95" s="84" t="s">
        <v>117</v>
      </c>
      <c r="T95" s="84" t="s">
        <v>117</v>
      </c>
      <c r="U95" s="84" t="s">
        <v>117</v>
      </c>
      <c r="V95" s="84" t="s">
        <v>117</v>
      </c>
      <c r="W95" s="84" t="s">
        <v>117</v>
      </c>
      <c r="X95" s="84" t="s">
        <v>117</v>
      </c>
      <c r="Y95" s="84" t="s">
        <v>117</v>
      </c>
      <c r="Z95" s="85" t="s">
        <v>117</v>
      </c>
      <c r="AA95" s="92" t="s">
        <v>119</v>
      </c>
      <c r="AB95" s="93" t="s">
        <v>119</v>
      </c>
      <c r="AC95" s="93" t="s">
        <v>119</v>
      </c>
      <c r="AD95" s="93" t="s">
        <v>119</v>
      </c>
      <c r="AE95" s="93" t="s">
        <v>119</v>
      </c>
      <c r="AF95" s="93" t="s">
        <v>119</v>
      </c>
      <c r="AG95" s="93" t="s">
        <v>119</v>
      </c>
      <c r="AH95" s="93" t="s">
        <v>119</v>
      </c>
      <c r="AI95" s="93" t="s">
        <v>119</v>
      </c>
      <c r="AJ95" s="93" t="s">
        <v>119</v>
      </c>
      <c r="AK95" s="93" t="s">
        <v>119</v>
      </c>
      <c r="AL95" s="94" t="s">
        <v>119</v>
      </c>
      <c r="AM95" s="77" t="s">
        <v>100</v>
      </c>
      <c r="AN95" s="78" t="s">
        <v>100</v>
      </c>
      <c r="AO95" s="78" t="s">
        <v>100</v>
      </c>
      <c r="AP95" s="78" t="s">
        <v>100</v>
      </c>
      <c r="AQ95" s="78" t="s">
        <v>100</v>
      </c>
      <c r="AR95" s="78" t="s">
        <v>100</v>
      </c>
      <c r="AS95" s="78" t="s">
        <v>100</v>
      </c>
      <c r="AT95" s="78" t="s">
        <v>100</v>
      </c>
      <c r="AU95" s="78" t="s">
        <v>100</v>
      </c>
      <c r="AV95" s="78" t="s">
        <v>100</v>
      </c>
      <c r="AW95" s="78" t="s">
        <v>100</v>
      </c>
      <c r="AX95" s="78" t="s">
        <v>100</v>
      </c>
      <c r="AY95" s="78" t="s">
        <v>100</v>
      </c>
      <c r="AZ95" s="78" t="s">
        <v>100</v>
      </c>
      <c r="BA95" s="79" t="s">
        <v>100</v>
      </c>
      <c r="BB95" s="83">
        <v>798</v>
      </c>
      <c r="BC95" s="84">
        <v>798</v>
      </c>
      <c r="BD95" s="84">
        <v>798</v>
      </c>
      <c r="BE95" s="84">
        <v>798</v>
      </c>
      <c r="BF95" s="84">
        <v>798</v>
      </c>
      <c r="BG95" s="84">
        <v>798</v>
      </c>
      <c r="BH95" s="85">
        <v>798</v>
      </c>
      <c r="BI95" s="77" t="s">
        <v>304</v>
      </c>
      <c r="BJ95" s="78" t="s">
        <v>304</v>
      </c>
      <c r="BK95" s="78" t="s">
        <v>304</v>
      </c>
      <c r="BL95" s="78" t="s">
        <v>304</v>
      </c>
      <c r="BM95" s="78" t="s">
        <v>304</v>
      </c>
      <c r="BN95" s="78" t="s">
        <v>304</v>
      </c>
      <c r="BO95" s="78" t="s">
        <v>304</v>
      </c>
      <c r="BP95" s="78" t="s">
        <v>304</v>
      </c>
      <c r="BQ95" s="79" t="s">
        <v>304</v>
      </c>
      <c r="BR95" s="77">
        <v>13</v>
      </c>
      <c r="BS95" s="78">
        <v>13</v>
      </c>
      <c r="BT95" s="78">
        <v>13</v>
      </c>
      <c r="BU95" s="78">
        <v>13</v>
      </c>
      <c r="BV95" s="78">
        <v>13</v>
      </c>
      <c r="BW95" s="78">
        <v>13</v>
      </c>
      <c r="BX95" s="78">
        <v>13</v>
      </c>
      <c r="BY95" s="78">
        <v>13</v>
      </c>
      <c r="BZ95" s="78">
        <v>13</v>
      </c>
      <c r="CA95" s="78">
        <v>13</v>
      </c>
      <c r="CB95" s="79">
        <v>13</v>
      </c>
      <c r="CC95" s="74" t="s">
        <v>46</v>
      </c>
      <c r="CD95" s="75"/>
      <c r="CE95" s="75"/>
      <c r="CF95" s="75"/>
      <c r="CG95" s="75"/>
      <c r="CH95" s="75"/>
      <c r="CI95" s="76"/>
      <c r="CJ95" s="77" t="s">
        <v>172</v>
      </c>
      <c r="CK95" s="78"/>
      <c r="CL95" s="78"/>
      <c r="CM95" s="78"/>
      <c r="CN95" s="78"/>
      <c r="CO95" s="78"/>
      <c r="CP95" s="78"/>
      <c r="CQ95" s="78"/>
      <c r="CR95" s="79"/>
      <c r="CS95" s="80">
        <f aca="true" t="shared" si="1" ref="CS95:DF95">328380</f>
        <v>328380</v>
      </c>
      <c r="CT95" s="81">
        <f t="shared" si="1"/>
        <v>328380</v>
      </c>
      <c r="CU95" s="81">
        <f t="shared" si="1"/>
        <v>328380</v>
      </c>
      <c r="CV95" s="81">
        <f t="shared" si="1"/>
        <v>328380</v>
      </c>
      <c r="CW95" s="81">
        <f t="shared" si="1"/>
        <v>328380</v>
      </c>
      <c r="CX95" s="81">
        <f t="shared" si="1"/>
        <v>328380</v>
      </c>
      <c r="CY95" s="81">
        <f t="shared" si="1"/>
        <v>328380</v>
      </c>
      <c r="CZ95" s="81">
        <f t="shared" si="1"/>
        <v>328380</v>
      </c>
      <c r="DA95" s="81">
        <f t="shared" si="1"/>
        <v>328380</v>
      </c>
      <c r="DB95" s="81">
        <f t="shared" si="1"/>
        <v>328380</v>
      </c>
      <c r="DC95" s="81">
        <f t="shared" si="1"/>
        <v>328380</v>
      </c>
      <c r="DD95" s="81">
        <f t="shared" si="1"/>
        <v>328380</v>
      </c>
      <c r="DE95" s="81">
        <f t="shared" si="1"/>
        <v>328380</v>
      </c>
      <c r="DF95" s="82">
        <f t="shared" si="1"/>
        <v>328380</v>
      </c>
      <c r="DG95" s="83" t="s">
        <v>251</v>
      </c>
      <c r="DH95" s="84" t="s">
        <v>279</v>
      </c>
      <c r="DI95" s="84" t="s">
        <v>279</v>
      </c>
      <c r="DJ95" s="84" t="s">
        <v>279</v>
      </c>
      <c r="DK95" s="84" t="s">
        <v>279</v>
      </c>
      <c r="DL95" s="84" t="s">
        <v>279</v>
      </c>
      <c r="DM95" s="84" t="s">
        <v>279</v>
      </c>
      <c r="DN95" s="84" t="s">
        <v>279</v>
      </c>
      <c r="DO95" s="84" t="s">
        <v>279</v>
      </c>
      <c r="DP95" s="84" t="s">
        <v>279</v>
      </c>
      <c r="DQ95" s="84" t="s">
        <v>279</v>
      </c>
      <c r="DR95" s="84" t="s">
        <v>279</v>
      </c>
      <c r="DS95" s="85" t="s">
        <v>279</v>
      </c>
      <c r="DT95" s="83" t="s">
        <v>328</v>
      </c>
      <c r="DU95" s="84" t="s">
        <v>329</v>
      </c>
      <c r="DV95" s="84" t="s">
        <v>329</v>
      </c>
      <c r="DW95" s="84" t="s">
        <v>329</v>
      </c>
      <c r="DX95" s="84" t="s">
        <v>329</v>
      </c>
      <c r="DY95" s="84" t="s">
        <v>329</v>
      </c>
      <c r="DZ95" s="84" t="s">
        <v>329</v>
      </c>
      <c r="EA95" s="84" t="s">
        <v>329</v>
      </c>
      <c r="EB95" s="84" t="s">
        <v>329</v>
      </c>
      <c r="EC95" s="84" t="s">
        <v>329</v>
      </c>
      <c r="ED95" s="85" t="s">
        <v>329</v>
      </c>
      <c r="EE95" s="77" t="s">
        <v>379</v>
      </c>
      <c r="EF95" s="78" t="s">
        <v>246</v>
      </c>
      <c r="EG95" s="78" t="s">
        <v>246</v>
      </c>
      <c r="EH95" s="78" t="s">
        <v>246</v>
      </c>
      <c r="EI95" s="78" t="s">
        <v>246</v>
      </c>
      <c r="EJ95" s="78" t="s">
        <v>246</v>
      </c>
      <c r="EK95" s="78" t="s">
        <v>246</v>
      </c>
      <c r="EL95" s="78" t="s">
        <v>246</v>
      </c>
      <c r="EM95" s="78" t="s">
        <v>246</v>
      </c>
      <c r="EN95" s="78" t="s">
        <v>246</v>
      </c>
      <c r="EO95" s="78" t="s">
        <v>246</v>
      </c>
      <c r="EP95" s="79" t="s">
        <v>246</v>
      </c>
      <c r="EQ95" s="71" t="s">
        <v>64</v>
      </c>
      <c r="ER95" s="72" t="s">
        <v>240</v>
      </c>
      <c r="ES95" s="72" t="s">
        <v>240</v>
      </c>
      <c r="ET95" s="72" t="s">
        <v>240</v>
      </c>
      <c r="EU95" s="72" t="s">
        <v>240</v>
      </c>
      <c r="EV95" s="72" t="s">
        <v>240</v>
      </c>
      <c r="EW95" s="72" t="s">
        <v>240</v>
      </c>
      <c r="EX95" s="72" t="s">
        <v>240</v>
      </c>
      <c r="EY95" s="72" t="s">
        <v>240</v>
      </c>
      <c r="EZ95" s="72" t="s">
        <v>240</v>
      </c>
      <c r="FA95" s="72" t="s">
        <v>240</v>
      </c>
      <c r="FB95" s="72" t="s">
        <v>240</v>
      </c>
      <c r="FC95" s="72" t="s">
        <v>240</v>
      </c>
      <c r="FD95" s="73" t="s">
        <v>240</v>
      </c>
      <c r="FE95" s="1"/>
    </row>
    <row r="96" spans="1:161" ht="116.25" customHeight="1">
      <c r="A96" s="83" t="s">
        <v>465</v>
      </c>
      <c r="B96" s="84"/>
      <c r="C96" s="84"/>
      <c r="D96" s="84"/>
      <c r="E96" s="84"/>
      <c r="F96" s="84"/>
      <c r="G96" s="84"/>
      <c r="H96" s="85"/>
      <c r="I96" s="83" t="s">
        <v>121</v>
      </c>
      <c r="J96" s="84" t="s">
        <v>121</v>
      </c>
      <c r="K96" s="84" t="s">
        <v>121</v>
      </c>
      <c r="L96" s="84" t="s">
        <v>121</v>
      </c>
      <c r="M96" s="84" t="s">
        <v>121</v>
      </c>
      <c r="N96" s="84" t="s">
        <v>121</v>
      </c>
      <c r="O96" s="84" t="s">
        <v>121</v>
      </c>
      <c r="P96" s="84" t="s">
        <v>121</v>
      </c>
      <c r="Q96" s="85" t="s">
        <v>121</v>
      </c>
      <c r="R96" s="83" t="s">
        <v>118</v>
      </c>
      <c r="S96" s="84" t="s">
        <v>118</v>
      </c>
      <c r="T96" s="84" t="s">
        <v>118</v>
      </c>
      <c r="U96" s="84" t="s">
        <v>118</v>
      </c>
      <c r="V96" s="84" t="s">
        <v>118</v>
      </c>
      <c r="W96" s="84" t="s">
        <v>118</v>
      </c>
      <c r="X96" s="84" t="s">
        <v>118</v>
      </c>
      <c r="Y96" s="84" t="s">
        <v>118</v>
      </c>
      <c r="Z96" s="85" t="s">
        <v>118</v>
      </c>
      <c r="AA96" s="92" t="s">
        <v>123</v>
      </c>
      <c r="AB96" s="93" t="s">
        <v>123</v>
      </c>
      <c r="AC96" s="93" t="s">
        <v>123</v>
      </c>
      <c r="AD96" s="93" t="s">
        <v>123</v>
      </c>
      <c r="AE96" s="93" t="s">
        <v>123</v>
      </c>
      <c r="AF96" s="93" t="s">
        <v>123</v>
      </c>
      <c r="AG96" s="93" t="s">
        <v>123</v>
      </c>
      <c r="AH96" s="93" t="s">
        <v>123</v>
      </c>
      <c r="AI96" s="93" t="s">
        <v>123</v>
      </c>
      <c r="AJ96" s="93" t="s">
        <v>123</v>
      </c>
      <c r="AK96" s="93" t="s">
        <v>123</v>
      </c>
      <c r="AL96" s="94" t="s">
        <v>123</v>
      </c>
      <c r="AM96" s="77" t="s">
        <v>100</v>
      </c>
      <c r="AN96" s="78" t="s">
        <v>100</v>
      </c>
      <c r="AO96" s="78" t="s">
        <v>100</v>
      </c>
      <c r="AP96" s="78" t="s">
        <v>100</v>
      </c>
      <c r="AQ96" s="78" t="s">
        <v>100</v>
      </c>
      <c r="AR96" s="78" t="s">
        <v>100</v>
      </c>
      <c r="AS96" s="78" t="s">
        <v>100</v>
      </c>
      <c r="AT96" s="78" t="s">
        <v>100</v>
      </c>
      <c r="AU96" s="78" t="s">
        <v>100</v>
      </c>
      <c r="AV96" s="78" t="s">
        <v>100</v>
      </c>
      <c r="AW96" s="78" t="s">
        <v>100</v>
      </c>
      <c r="AX96" s="78" t="s">
        <v>100</v>
      </c>
      <c r="AY96" s="78" t="s">
        <v>100</v>
      </c>
      <c r="AZ96" s="78" t="s">
        <v>100</v>
      </c>
      <c r="BA96" s="79" t="s">
        <v>100</v>
      </c>
      <c r="BB96" s="83">
        <v>796</v>
      </c>
      <c r="BC96" s="84">
        <v>796</v>
      </c>
      <c r="BD96" s="84">
        <v>796</v>
      </c>
      <c r="BE96" s="84">
        <v>796</v>
      </c>
      <c r="BF96" s="84">
        <v>796</v>
      </c>
      <c r="BG96" s="84">
        <v>796</v>
      </c>
      <c r="BH96" s="85">
        <v>796</v>
      </c>
      <c r="BI96" s="77" t="s">
        <v>304</v>
      </c>
      <c r="BJ96" s="78" t="s">
        <v>304</v>
      </c>
      <c r="BK96" s="78" t="s">
        <v>304</v>
      </c>
      <c r="BL96" s="78" t="s">
        <v>304</v>
      </c>
      <c r="BM96" s="78" t="s">
        <v>304</v>
      </c>
      <c r="BN96" s="78" t="s">
        <v>304</v>
      </c>
      <c r="BO96" s="78" t="s">
        <v>304</v>
      </c>
      <c r="BP96" s="78" t="s">
        <v>304</v>
      </c>
      <c r="BQ96" s="79" t="s">
        <v>304</v>
      </c>
      <c r="BR96" s="77">
        <v>2</v>
      </c>
      <c r="BS96" s="78">
        <v>2</v>
      </c>
      <c r="BT96" s="78">
        <v>2</v>
      </c>
      <c r="BU96" s="78">
        <v>2</v>
      </c>
      <c r="BV96" s="78">
        <v>2</v>
      </c>
      <c r="BW96" s="78">
        <v>2</v>
      </c>
      <c r="BX96" s="78">
        <v>2</v>
      </c>
      <c r="BY96" s="78">
        <v>2</v>
      </c>
      <c r="BZ96" s="78">
        <v>2</v>
      </c>
      <c r="CA96" s="78">
        <v>2</v>
      </c>
      <c r="CB96" s="79">
        <v>2</v>
      </c>
      <c r="CC96" s="74" t="s">
        <v>46</v>
      </c>
      <c r="CD96" s="75"/>
      <c r="CE96" s="75"/>
      <c r="CF96" s="75"/>
      <c r="CG96" s="75"/>
      <c r="CH96" s="75"/>
      <c r="CI96" s="76"/>
      <c r="CJ96" s="77" t="s">
        <v>172</v>
      </c>
      <c r="CK96" s="78"/>
      <c r="CL96" s="78"/>
      <c r="CM96" s="78"/>
      <c r="CN96" s="78"/>
      <c r="CO96" s="78"/>
      <c r="CP96" s="78"/>
      <c r="CQ96" s="78"/>
      <c r="CR96" s="79"/>
      <c r="CS96" s="80">
        <f aca="true" t="shared" si="2" ref="CS96:DF96">125627.04</f>
        <v>125627.04</v>
      </c>
      <c r="CT96" s="81">
        <f t="shared" si="2"/>
        <v>125627.04</v>
      </c>
      <c r="CU96" s="81">
        <f t="shared" si="2"/>
        <v>125627.04</v>
      </c>
      <c r="CV96" s="81">
        <f t="shared" si="2"/>
        <v>125627.04</v>
      </c>
      <c r="CW96" s="81">
        <f t="shared" si="2"/>
        <v>125627.04</v>
      </c>
      <c r="CX96" s="81">
        <f t="shared" si="2"/>
        <v>125627.04</v>
      </c>
      <c r="CY96" s="81">
        <f t="shared" si="2"/>
        <v>125627.04</v>
      </c>
      <c r="CZ96" s="81">
        <f t="shared" si="2"/>
        <v>125627.04</v>
      </c>
      <c r="DA96" s="81">
        <f t="shared" si="2"/>
        <v>125627.04</v>
      </c>
      <c r="DB96" s="81">
        <f t="shared" si="2"/>
        <v>125627.04</v>
      </c>
      <c r="DC96" s="81">
        <f t="shared" si="2"/>
        <v>125627.04</v>
      </c>
      <c r="DD96" s="81">
        <f t="shared" si="2"/>
        <v>125627.04</v>
      </c>
      <c r="DE96" s="81">
        <f t="shared" si="2"/>
        <v>125627.04</v>
      </c>
      <c r="DF96" s="82">
        <f t="shared" si="2"/>
        <v>125627.04</v>
      </c>
      <c r="DG96" s="83" t="s">
        <v>251</v>
      </c>
      <c r="DH96" s="84" t="s">
        <v>279</v>
      </c>
      <c r="DI96" s="84" t="s">
        <v>279</v>
      </c>
      <c r="DJ96" s="84" t="s">
        <v>279</v>
      </c>
      <c r="DK96" s="84" t="s">
        <v>279</v>
      </c>
      <c r="DL96" s="84" t="s">
        <v>279</v>
      </c>
      <c r="DM96" s="84" t="s">
        <v>279</v>
      </c>
      <c r="DN96" s="84" t="s">
        <v>279</v>
      </c>
      <c r="DO96" s="84" t="s">
        <v>279</v>
      </c>
      <c r="DP96" s="84" t="s">
        <v>279</v>
      </c>
      <c r="DQ96" s="84" t="s">
        <v>279</v>
      </c>
      <c r="DR96" s="84" t="s">
        <v>279</v>
      </c>
      <c r="DS96" s="85" t="s">
        <v>279</v>
      </c>
      <c r="DT96" s="83" t="s">
        <v>328</v>
      </c>
      <c r="DU96" s="84" t="s">
        <v>329</v>
      </c>
      <c r="DV96" s="84" t="s">
        <v>329</v>
      </c>
      <c r="DW96" s="84" t="s">
        <v>329</v>
      </c>
      <c r="DX96" s="84" t="s">
        <v>329</v>
      </c>
      <c r="DY96" s="84" t="s">
        <v>329</v>
      </c>
      <c r="DZ96" s="84" t="s">
        <v>329</v>
      </c>
      <c r="EA96" s="84" t="s">
        <v>329</v>
      </c>
      <c r="EB96" s="84" t="s">
        <v>329</v>
      </c>
      <c r="EC96" s="84" t="s">
        <v>329</v>
      </c>
      <c r="ED96" s="85" t="s">
        <v>329</v>
      </c>
      <c r="EE96" s="77" t="s">
        <v>379</v>
      </c>
      <c r="EF96" s="78" t="s">
        <v>246</v>
      </c>
      <c r="EG96" s="78" t="s">
        <v>246</v>
      </c>
      <c r="EH96" s="78" t="s">
        <v>246</v>
      </c>
      <c r="EI96" s="78" t="s">
        <v>246</v>
      </c>
      <c r="EJ96" s="78" t="s">
        <v>246</v>
      </c>
      <c r="EK96" s="78" t="s">
        <v>246</v>
      </c>
      <c r="EL96" s="78" t="s">
        <v>246</v>
      </c>
      <c r="EM96" s="78" t="s">
        <v>246</v>
      </c>
      <c r="EN96" s="78" t="s">
        <v>246</v>
      </c>
      <c r="EO96" s="78" t="s">
        <v>246</v>
      </c>
      <c r="EP96" s="79" t="s">
        <v>246</v>
      </c>
      <c r="EQ96" s="71" t="s">
        <v>64</v>
      </c>
      <c r="ER96" s="72" t="s">
        <v>240</v>
      </c>
      <c r="ES96" s="72" t="s">
        <v>240</v>
      </c>
      <c r="ET96" s="72" t="s">
        <v>240</v>
      </c>
      <c r="EU96" s="72" t="s">
        <v>240</v>
      </c>
      <c r="EV96" s="72" t="s">
        <v>240</v>
      </c>
      <c r="EW96" s="72" t="s">
        <v>240</v>
      </c>
      <c r="EX96" s="72" t="s">
        <v>240</v>
      </c>
      <c r="EY96" s="72" t="s">
        <v>240</v>
      </c>
      <c r="EZ96" s="72" t="s">
        <v>240</v>
      </c>
      <c r="FA96" s="72" t="s">
        <v>240</v>
      </c>
      <c r="FB96" s="72" t="s">
        <v>240</v>
      </c>
      <c r="FC96" s="72" t="s">
        <v>240</v>
      </c>
      <c r="FD96" s="73" t="s">
        <v>240</v>
      </c>
      <c r="FE96" s="1"/>
    </row>
    <row r="97" spans="1:161" ht="104.25" customHeight="1">
      <c r="A97" s="83" t="s">
        <v>466</v>
      </c>
      <c r="B97" s="84"/>
      <c r="C97" s="84"/>
      <c r="D97" s="84"/>
      <c r="E97" s="84"/>
      <c r="F97" s="84"/>
      <c r="G97" s="84"/>
      <c r="H97" s="85"/>
      <c r="I97" s="83" t="s">
        <v>121</v>
      </c>
      <c r="J97" s="84" t="s">
        <v>121</v>
      </c>
      <c r="K97" s="84" t="s">
        <v>121</v>
      </c>
      <c r="L97" s="84" t="s">
        <v>121</v>
      </c>
      <c r="M97" s="84" t="s">
        <v>121</v>
      </c>
      <c r="N97" s="84" t="s">
        <v>121</v>
      </c>
      <c r="O97" s="84" t="s">
        <v>121</v>
      </c>
      <c r="P97" s="84" t="s">
        <v>121</v>
      </c>
      <c r="Q97" s="85" t="s">
        <v>121</v>
      </c>
      <c r="R97" s="83" t="s">
        <v>118</v>
      </c>
      <c r="S97" s="84" t="s">
        <v>118</v>
      </c>
      <c r="T97" s="84" t="s">
        <v>118</v>
      </c>
      <c r="U97" s="84" t="s">
        <v>118</v>
      </c>
      <c r="V97" s="84" t="s">
        <v>118</v>
      </c>
      <c r="W97" s="84" t="s">
        <v>118</v>
      </c>
      <c r="X97" s="84" t="s">
        <v>118</v>
      </c>
      <c r="Y97" s="84" t="s">
        <v>118</v>
      </c>
      <c r="Z97" s="85" t="s">
        <v>118</v>
      </c>
      <c r="AA97" s="92" t="s">
        <v>124</v>
      </c>
      <c r="AB97" s="93" t="s">
        <v>124</v>
      </c>
      <c r="AC97" s="93" t="s">
        <v>124</v>
      </c>
      <c r="AD97" s="93" t="s">
        <v>124</v>
      </c>
      <c r="AE97" s="93" t="s">
        <v>124</v>
      </c>
      <c r="AF97" s="93" t="s">
        <v>124</v>
      </c>
      <c r="AG97" s="93" t="s">
        <v>124</v>
      </c>
      <c r="AH97" s="93" t="s">
        <v>124</v>
      </c>
      <c r="AI97" s="93" t="s">
        <v>124</v>
      </c>
      <c r="AJ97" s="93" t="s">
        <v>124</v>
      </c>
      <c r="AK97" s="93" t="s">
        <v>124</v>
      </c>
      <c r="AL97" s="94" t="s">
        <v>124</v>
      </c>
      <c r="AM97" s="77" t="s">
        <v>100</v>
      </c>
      <c r="AN97" s="78" t="s">
        <v>100</v>
      </c>
      <c r="AO97" s="78" t="s">
        <v>100</v>
      </c>
      <c r="AP97" s="78" t="s">
        <v>100</v>
      </c>
      <c r="AQ97" s="78" t="s">
        <v>100</v>
      </c>
      <c r="AR97" s="78" t="s">
        <v>100</v>
      </c>
      <c r="AS97" s="78" t="s">
        <v>100</v>
      </c>
      <c r="AT97" s="78" t="s">
        <v>100</v>
      </c>
      <c r="AU97" s="78" t="s">
        <v>100</v>
      </c>
      <c r="AV97" s="78" t="s">
        <v>100</v>
      </c>
      <c r="AW97" s="78" t="s">
        <v>100</v>
      </c>
      <c r="AX97" s="78" t="s">
        <v>100</v>
      </c>
      <c r="AY97" s="78" t="s">
        <v>100</v>
      </c>
      <c r="AZ97" s="78" t="s">
        <v>100</v>
      </c>
      <c r="BA97" s="79" t="s">
        <v>100</v>
      </c>
      <c r="BB97" s="83">
        <v>796</v>
      </c>
      <c r="BC97" s="84">
        <v>796</v>
      </c>
      <c r="BD97" s="84">
        <v>796</v>
      </c>
      <c r="BE97" s="84">
        <v>796</v>
      </c>
      <c r="BF97" s="84">
        <v>796</v>
      </c>
      <c r="BG97" s="84">
        <v>796</v>
      </c>
      <c r="BH97" s="85">
        <v>796</v>
      </c>
      <c r="BI97" s="77" t="s">
        <v>304</v>
      </c>
      <c r="BJ97" s="78" t="s">
        <v>304</v>
      </c>
      <c r="BK97" s="78" t="s">
        <v>304</v>
      </c>
      <c r="BL97" s="78" t="s">
        <v>304</v>
      </c>
      <c r="BM97" s="78" t="s">
        <v>304</v>
      </c>
      <c r="BN97" s="78" t="s">
        <v>304</v>
      </c>
      <c r="BO97" s="78" t="s">
        <v>304</v>
      </c>
      <c r="BP97" s="78" t="s">
        <v>304</v>
      </c>
      <c r="BQ97" s="79" t="s">
        <v>304</v>
      </c>
      <c r="BR97" s="77">
        <v>5</v>
      </c>
      <c r="BS97" s="78">
        <v>5</v>
      </c>
      <c r="BT97" s="78">
        <v>5</v>
      </c>
      <c r="BU97" s="78">
        <v>5</v>
      </c>
      <c r="BV97" s="78">
        <v>5</v>
      </c>
      <c r="BW97" s="78">
        <v>5</v>
      </c>
      <c r="BX97" s="78">
        <v>5</v>
      </c>
      <c r="BY97" s="78">
        <v>5</v>
      </c>
      <c r="BZ97" s="78">
        <v>5</v>
      </c>
      <c r="CA97" s="78">
        <v>5</v>
      </c>
      <c r="CB97" s="79">
        <v>5</v>
      </c>
      <c r="CC97" s="74" t="s">
        <v>46</v>
      </c>
      <c r="CD97" s="75"/>
      <c r="CE97" s="75"/>
      <c r="CF97" s="75"/>
      <c r="CG97" s="75"/>
      <c r="CH97" s="75"/>
      <c r="CI97" s="76"/>
      <c r="CJ97" s="77" t="s">
        <v>172</v>
      </c>
      <c r="CK97" s="78"/>
      <c r="CL97" s="78"/>
      <c r="CM97" s="78"/>
      <c r="CN97" s="78"/>
      <c r="CO97" s="78"/>
      <c r="CP97" s="78"/>
      <c r="CQ97" s="78"/>
      <c r="CR97" s="79"/>
      <c r="CS97" s="80">
        <f aca="true" t="shared" si="3" ref="CS97:DF97">653609.16</f>
        <v>653609.16</v>
      </c>
      <c r="CT97" s="81">
        <f t="shared" si="3"/>
        <v>653609.16</v>
      </c>
      <c r="CU97" s="81">
        <f t="shared" si="3"/>
        <v>653609.16</v>
      </c>
      <c r="CV97" s="81">
        <f t="shared" si="3"/>
        <v>653609.16</v>
      </c>
      <c r="CW97" s="81">
        <f t="shared" si="3"/>
        <v>653609.16</v>
      </c>
      <c r="CX97" s="81">
        <f t="shared" si="3"/>
        <v>653609.16</v>
      </c>
      <c r="CY97" s="81">
        <f t="shared" si="3"/>
        <v>653609.16</v>
      </c>
      <c r="CZ97" s="81">
        <f t="shared" si="3"/>
        <v>653609.16</v>
      </c>
      <c r="DA97" s="81">
        <f t="shared" si="3"/>
        <v>653609.16</v>
      </c>
      <c r="DB97" s="81">
        <f t="shared" si="3"/>
        <v>653609.16</v>
      </c>
      <c r="DC97" s="81">
        <f t="shared" si="3"/>
        <v>653609.16</v>
      </c>
      <c r="DD97" s="81">
        <f t="shared" si="3"/>
        <v>653609.16</v>
      </c>
      <c r="DE97" s="81">
        <f t="shared" si="3"/>
        <v>653609.16</v>
      </c>
      <c r="DF97" s="82">
        <f t="shared" si="3"/>
        <v>653609.16</v>
      </c>
      <c r="DG97" s="83" t="s">
        <v>251</v>
      </c>
      <c r="DH97" s="84" t="s">
        <v>279</v>
      </c>
      <c r="DI97" s="84" t="s">
        <v>279</v>
      </c>
      <c r="DJ97" s="84" t="s">
        <v>279</v>
      </c>
      <c r="DK97" s="84" t="s">
        <v>279</v>
      </c>
      <c r="DL97" s="84" t="s">
        <v>279</v>
      </c>
      <c r="DM97" s="84" t="s">
        <v>279</v>
      </c>
      <c r="DN97" s="84" t="s">
        <v>279</v>
      </c>
      <c r="DO97" s="84" t="s">
        <v>279</v>
      </c>
      <c r="DP97" s="84" t="s">
        <v>279</v>
      </c>
      <c r="DQ97" s="84" t="s">
        <v>279</v>
      </c>
      <c r="DR97" s="84" t="s">
        <v>279</v>
      </c>
      <c r="DS97" s="85" t="s">
        <v>279</v>
      </c>
      <c r="DT97" s="83" t="s">
        <v>328</v>
      </c>
      <c r="DU97" s="84" t="s">
        <v>329</v>
      </c>
      <c r="DV97" s="84" t="s">
        <v>329</v>
      </c>
      <c r="DW97" s="84" t="s">
        <v>329</v>
      </c>
      <c r="DX97" s="84" t="s">
        <v>329</v>
      </c>
      <c r="DY97" s="84" t="s">
        <v>329</v>
      </c>
      <c r="DZ97" s="84" t="s">
        <v>329</v>
      </c>
      <c r="EA97" s="84" t="s">
        <v>329</v>
      </c>
      <c r="EB97" s="84" t="s">
        <v>329</v>
      </c>
      <c r="EC97" s="84" t="s">
        <v>329</v>
      </c>
      <c r="ED97" s="85" t="s">
        <v>329</v>
      </c>
      <c r="EE97" s="77" t="s">
        <v>379</v>
      </c>
      <c r="EF97" s="78" t="s">
        <v>246</v>
      </c>
      <c r="EG97" s="78" t="s">
        <v>246</v>
      </c>
      <c r="EH97" s="78" t="s">
        <v>246</v>
      </c>
      <c r="EI97" s="78" t="s">
        <v>246</v>
      </c>
      <c r="EJ97" s="78" t="s">
        <v>246</v>
      </c>
      <c r="EK97" s="78" t="s">
        <v>246</v>
      </c>
      <c r="EL97" s="78" t="s">
        <v>246</v>
      </c>
      <c r="EM97" s="78" t="s">
        <v>246</v>
      </c>
      <c r="EN97" s="78" t="s">
        <v>246</v>
      </c>
      <c r="EO97" s="78" t="s">
        <v>246</v>
      </c>
      <c r="EP97" s="79" t="s">
        <v>246</v>
      </c>
      <c r="EQ97" s="71" t="s">
        <v>64</v>
      </c>
      <c r="ER97" s="72" t="s">
        <v>240</v>
      </c>
      <c r="ES97" s="72" t="s">
        <v>240</v>
      </c>
      <c r="ET97" s="72" t="s">
        <v>240</v>
      </c>
      <c r="EU97" s="72" t="s">
        <v>240</v>
      </c>
      <c r="EV97" s="72" t="s">
        <v>240</v>
      </c>
      <c r="EW97" s="72" t="s">
        <v>240</v>
      </c>
      <c r="EX97" s="72" t="s">
        <v>240</v>
      </c>
      <c r="EY97" s="72" t="s">
        <v>240</v>
      </c>
      <c r="EZ97" s="72" t="s">
        <v>240</v>
      </c>
      <c r="FA97" s="72" t="s">
        <v>240</v>
      </c>
      <c r="FB97" s="72" t="s">
        <v>240</v>
      </c>
      <c r="FC97" s="72" t="s">
        <v>240</v>
      </c>
      <c r="FD97" s="73" t="s">
        <v>240</v>
      </c>
      <c r="FE97" s="1"/>
    </row>
    <row r="98" spans="1:161" ht="101.25" customHeight="1">
      <c r="A98" s="83" t="s">
        <v>467</v>
      </c>
      <c r="B98" s="84"/>
      <c r="C98" s="84"/>
      <c r="D98" s="84"/>
      <c r="E98" s="84"/>
      <c r="F98" s="84"/>
      <c r="G98" s="84"/>
      <c r="H98" s="85"/>
      <c r="I98" s="83" t="s">
        <v>332</v>
      </c>
      <c r="J98" s="84" t="s">
        <v>105</v>
      </c>
      <c r="K98" s="84" t="s">
        <v>105</v>
      </c>
      <c r="L98" s="84" t="s">
        <v>105</v>
      </c>
      <c r="M98" s="84" t="s">
        <v>105</v>
      </c>
      <c r="N98" s="84" t="s">
        <v>105</v>
      </c>
      <c r="O98" s="84" t="s">
        <v>105</v>
      </c>
      <c r="P98" s="84" t="s">
        <v>105</v>
      </c>
      <c r="Q98" s="85" t="s">
        <v>105</v>
      </c>
      <c r="R98" s="83" t="s">
        <v>333</v>
      </c>
      <c r="S98" s="84" t="s">
        <v>249</v>
      </c>
      <c r="T98" s="84" t="s">
        <v>249</v>
      </c>
      <c r="U98" s="84" t="s">
        <v>249</v>
      </c>
      <c r="V98" s="84" t="s">
        <v>249</v>
      </c>
      <c r="W98" s="84" t="s">
        <v>249</v>
      </c>
      <c r="X98" s="84" t="s">
        <v>249</v>
      </c>
      <c r="Y98" s="84" t="s">
        <v>249</v>
      </c>
      <c r="Z98" s="85" t="s">
        <v>249</v>
      </c>
      <c r="AA98" s="92" t="s">
        <v>334</v>
      </c>
      <c r="AB98" s="93" t="s">
        <v>250</v>
      </c>
      <c r="AC98" s="93" t="s">
        <v>250</v>
      </c>
      <c r="AD98" s="93" t="s">
        <v>250</v>
      </c>
      <c r="AE98" s="93" t="s">
        <v>250</v>
      </c>
      <c r="AF98" s="93" t="s">
        <v>250</v>
      </c>
      <c r="AG98" s="93" t="s">
        <v>250</v>
      </c>
      <c r="AH98" s="93" t="s">
        <v>250</v>
      </c>
      <c r="AI98" s="93" t="s">
        <v>250</v>
      </c>
      <c r="AJ98" s="93" t="s">
        <v>250</v>
      </c>
      <c r="AK98" s="93" t="s">
        <v>250</v>
      </c>
      <c r="AL98" s="94" t="s">
        <v>250</v>
      </c>
      <c r="AM98" s="77" t="s">
        <v>100</v>
      </c>
      <c r="AN98" s="78" t="s">
        <v>100</v>
      </c>
      <c r="AO98" s="78" t="s">
        <v>100</v>
      </c>
      <c r="AP98" s="78" t="s">
        <v>100</v>
      </c>
      <c r="AQ98" s="78" t="s">
        <v>100</v>
      </c>
      <c r="AR98" s="78" t="s">
        <v>100</v>
      </c>
      <c r="AS98" s="78" t="s">
        <v>100</v>
      </c>
      <c r="AT98" s="78" t="s">
        <v>100</v>
      </c>
      <c r="AU98" s="78" t="s">
        <v>100</v>
      </c>
      <c r="AV98" s="78" t="s">
        <v>100</v>
      </c>
      <c r="AW98" s="78" t="s">
        <v>100</v>
      </c>
      <c r="AX98" s="78" t="s">
        <v>100</v>
      </c>
      <c r="AY98" s="78" t="s">
        <v>100</v>
      </c>
      <c r="AZ98" s="78" t="s">
        <v>100</v>
      </c>
      <c r="BA98" s="79" t="s">
        <v>100</v>
      </c>
      <c r="BB98" s="83">
        <v>796</v>
      </c>
      <c r="BC98" s="84">
        <v>796</v>
      </c>
      <c r="BD98" s="84">
        <v>796</v>
      </c>
      <c r="BE98" s="84">
        <v>796</v>
      </c>
      <c r="BF98" s="84">
        <v>796</v>
      </c>
      <c r="BG98" s="84">
        <v>796</v>
      </c>
      <c r="BH98" s="85">
        <v>796</v>
      </c>
      <c r="BI98" s="77" t="s">
        <v>69</v>
      </c>
      <c r="BJ98" s="78"/>
      <c r="BK98" s="78"/>
      <c r="BL98" s="78"/>
      <c r="BM98" s="78"/>
      <c r="BN98" s="78"/>
      <c r="BO98" s="78"/>
      <c r="BP98" s="78"/>
      <c r="BQ98" s="79"/>
      <c r="BR98" s="77">
        <v>3</v>
      </c>
      <c r="BS98" s="78"/>
      <c r="BT98" s="78"/>
      <c r="BU98" s="78"/>
      <c r="BV98" s="78"/>
      <c r="BW98" s="78"/>
      <c r="BX98" s="78"/>
      <c r="BY98" s="78"/>
      <c r="BZ98" s="78"/>
      <c r="CA98" s="78"/>
      <c r="CB98" s="79"/>
      <c r="CC98" s="74" t="s">
        <v>46</v>
      </c>
      <c r="CD98" s="75"/>
      <c r="CE98" s="75"/>
      <c r="CF98" s="75"/>
      <c r="CG98" s="75"/>
      <c r="CH98" s="75"/>
      <c r="CI98" s="76"/>
      <c r="CJ98" s="77" t="s">
        <v>172</v>
      </c>
      <c r="CK98" s="78"/>
      <c r="CL98" s="78"/>
      <c r="CM98" s="78"/>
      <c r="CN98" s="78"/>
      <c r="CO98" s="78"/>
      <c r="CP98" s="78"/>
      <c r="CQ98" s="78"/>
      <c r="CR98" s="79"/>
      <c r="CS98" s="80">
        <v>654589.8</v>
      </c>
      <c r="CT98" s="81">
        <f aca="true" t="shared" si="4" ref="CT98:DF105">600000</f>
        <v>600000</v>
      </c>
      <c r="CU98" s="81">
        <f t="shared" si="4"/>
        <v>600000</v>
      </c>
      <c r="CV98" s="81">
        <f t="shared" si="4"/>
        <v>600000</v>
      </c>
      <c r="CW98" s="81">
        <f t="shared" si="4"/>
        <v>600000</v>
      </c>
      <c r="CX98" s="81">
        <f t="shared" si="4"/>
        <v>600000</v>
      </c>
      <c r="CY98" s="81">
        <f t="shared" si="4"/>
        <v>600000</v>
      </c>
      <c r="CZ98" s="81">
        <f t="shared" si="4"/>
        <v>600000</v>
      </c>
      <c r="DA98" s="81">
        <f t="shared" si="4"/>
        <v>600000</v>
      </c>
      <c r="DB98" s="81">
        <f t="shared" si="4"/>
        <v>600000</v>
      </c>
      <c r="DC98" s="81">
        <f t="shared" si="4"/>
        <v>600000</v>
      </c>
      <c r="DD98" s="81">
        <f t="shared" si="4"/>
        <v>600000</v>
      </c>
      <c r="DE98" s="81">
        <f t="shared" si="4"/>
        <v>600000</v>
      </c>
      <c r="DF98" s="82">
        <f t="shared" si="4"/>
        <v>600000</v>
      </c>
      <c r="DG98" s="83" t="s">
        <v>251</v>
      </c>
      <c r="DH98" s="84" t="s">
        <v>252</v>
      </c>
      <c r="DI98" s="84" t="s">
        <v>252</v>
      </c>
      <c r="DJ98" s="84" t="s">
        <v>252</v>
      </c>
      <c r="DK98" s="84" t="s">
        <v>252</v>
      </c>
      <c r="DL98" s="84" t="s">
        <v>252</v>
      </c>
      <c r="DM98" s="84" t="s">
        <v>252</v>
      </c>
      <c r="DN98" s="84" t="s">
        <v>252</v>
      </c>
      <c r="DO98" s="84" t="s">
        <v>252</v>
      </c>
      <c r="DP98" s="84" t="s">
        <v>252</v>
      </c>
      <c r="DQ98" s="84" t="s">
        <v>252</v>
      </c>
      <c r="DR98" s="84" t="s">
        <v>252</v>
      </c>
      <c r="DS98" s="85" t="s">
        <v>252</v>
      </c>
      <c r="DT98" s="83" t="s">
        <v>328</v>
      </c>
      <c r="DU98" s="84" t="s">
        <v>331</v>
      </c>
      <c r="DV98" s="84" t="s">
        <v>331</v>
      </c>
      <c r="DW98" s="84" t="s">
        <v>331</v>
      </c>
      <c r="DX98" s="84" t="s">
        <v>331</v>
      </c>
      <c r="DY98" s="84" t="s">
        <v>331</v>
      </c>
      <c r="DZ98" s="84" t="s">
        <v>331</v>
      </c>
      <c r="EA98" s="84" t="s">
        <v>331</v>
      </c>
      <c r="EB98" s="84" t="s">
        <v>331</v>
      </c>
      <c r="EC98" s="84" t="s">
        <v>331</v>
      </c>
      <c r="ED98" s="85" t="s">
        <v>331</v>
      </c>
      <c r="EE98" s="77" t="s">
        <v>380</v>
      </c>
      <c r="EF98" s="78" t="s">
        <v>246</v>
      </c>
      <c r="EG98" s="78" t="s">
        <v>246</v>
      </c>
      <c r="EH98" s="78" t="s">
        <v>246</v>
      </c>
      <c r="EI98" s="78" t="s">
        <v>246</v>
      </c>
      <c r="EJ98" s="78" t="s">
        <v>246</v>
      </c>
      <c r="EK98" s="78" t="s">
        <v>246</v>
      </c>
      <c r="EL98" s="78" t="s">
        <v>246</v>
      </c>
      <c r="EM98" s="78" t="s">
        <v>246</v>
      </c>
      <c r="EN98" s="78" t="s">
        <v>246</v>
      </c>
      <c r="EO98" s="78" t="s">
        <v>246</v>
      </c>
      <c r="EP98" s="79" t="s">
        <v>246</v>
      </c>
      <c r="EQ98" s="71" t="s">
        <v>64</v>
      </c>
      <c r="ER98" s="72" t="s">
        <v>240</v>
      </c>
      <c r="ES98" s="72" t="s">
        <v>240</v>
      </c>
      <c r="ET98" s="72" t="s">
        <v>240</v>
      </c>
      <c r="EU98" s="72" t="s">
        <v>240</v>
      </c>
      <c r="EV98" s="72" t="s">
        <v>240</v>
      </c>
      <c r="EW98" s="72" t="s">
        <v>240</v>
      </c>
      <c r="EX98" s="72" t="s">
        <v>240</v>
      </c>
      <c r="EY98" s="72" t="s">
        <v>240</v>
      </c>
      <c r="EZ98" s="72" t="s">
        <v>240</v>
      </c>
      <c r="FA98" s="72" t="s">
        <v>240</v>
      </c>
      <c r="FB98" s="72" t="s">
        <v>240</v>
      </c>
      <c r="FC98" s="72" t="s">
        <v>240</v>
      </c>
      <c r="FD98" s="73" t="s">
        <v>240</v>
      </c>
      <c r="FE98" s="1"/>
    </row>
    <row r="99" spans="1:161" ht="101.25" customHeight="1">
      <c r="A99" s="83" t="s">
        <v>468</v>
      </c>
      <c r="B99" s="84"/>
      <c r="C99" s="84"/>
      <c r="D99" s="84"/>
      <c r="E99" s="84"/>
      <c r="F99" s="84"/>
      <c r="G99" s="84"/>
      <c r="H99" s="85"/>
      <c r="I99" s="83" t="s">
        <v>431</v>
      </c>
      <c r="J99" s="84" t="s">
        <v>105</v>
      </c>
      <c r="K99" s="84" t="s">
        <v>105</v>
      </c>
      <c r="L99" s="84" t="s">
        <v>105</v>
      </c>
      <c r="M99" s="84" t="s">
        <v>105</v>
      </c>
      <c r="N99" s="84" t="s">
        <v>105</v>
      </c>
      <c r="O99" s="84" t="s">
        <v>105</v>
      </c>
      <c r="P99" s="84" t="s">
        <v>105</v>
      </c>
      <c r="Q99" s="85" t="s">
        <v>105</v>
      </c>
      <c r="R99" s="83" t="s">
        <v>432</v>
      </c>
      <c r="S99" s="84" t="s">
        <v>249</v>
      </c>
      <c r="T99" s="84" t="s">
        <v>249</v>
      </c>
      <c r="U99" s="84" t="s">
        <v>249</v>
      </c>
      <c r="V99" s="84" t="s">
        <v>249</v>
      </c>
      <c r="W99" s="84" t="s">
        <v>249</v>
      </c>
      <c r="X99" s="84" t="s">
        <v>249</v>
      </c>
      <c r="Y99" s="84" t="s">
        <v>249</v>
      </c>
      <c r="Z99" s="85" t="s">
        <v>249</v>
      </c>
      <c r="AA99" s="92" t="s">
        <v>311</v>
      </c>
      <c r="AB99" s="93" t="s">
        <v>250</v>
      </c>
      <c r="AC99" s="93" t="s">
        <v>250</v>
      </c>
      <c r="AD99" s="93" t="s">
        <v>250</v>
      </c>
      <c r="AE99" s="93" t="s">
        <v>250</v>
      </c>
      <c r="AF99" s="93" t="s">
        <v>250</v>
      </c>
      <c r="AG99" s="93" t="s">
        <v>250</v>
      </c>
      <c r="AH99" s="93" t="s">
        <v>250</v>
      </c>
      <c r="AI99" s="93" t="s">
        <v>250</v>
      </c>
      <c r="AJ99" s="93" t="s">
        <v>250</v>
      </c>
      <c r="AK99" s="93" t="s">
        <v>250</v>
      </c>
      <c r="AL99" s="94" t="s">
        <v>250</v>
      </c>
      <c r="AM99" s="71" t="s">
        <v>87</v>
      </c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3"/>
      <c r="BB99" s="83" t="s">
        <v>312</v>
      </c>
      <c r="BC99" s="84">
        <v>796</v>
      </c>
      <c r="BD99" s="84">
        <v>796</v>
      </c>
      <c r="BE99" s="84">
        <v>796</v>
      </c>
      <c r="BF99" s="84">
        <v>796</v>
      </c>
      <c r="BG99" s="84">
        <v>796</v>
      </c>
      <c r="BH99" s="85">
        <v>796</v>
      </c>
      <c r="BI99" s="77" t="s">
        <v>88</v>
      </c>
      <c r="BJ99" s="78"/>
      <c r="BK99" s="78"/>
      <c r="BL99" s="78"/>
      <c r="BM99" s="78"/>
      <c r="BN99" s="78"/>
      <c r="BO99" s="78"/>
      <c r="BP99" s="78"/>
      <c r="BQ99" s="79"/>
      <c r="BR99" s="77">
        <v>6</v>
      </c>
      <c r="BS99" s="78"/>
      <c r="BT99" s="78"/>
      <c r="BU99" s="78"/>
      <c r="BV99" s="78"/>
      <c r="BW99" s="78"/>
      <c r="BX99" s="78"/>
      <c r="BY99" s="78"/>
      <c r="BZ99" s="78"/>
      <c r="CA99" s="78"/>
      <c r="CB99" s="79"/>
      <c r="CC99" s="74" t="s">
        <v>46</v>
      </c>
      <c r="CD99" s="75"/>
      <c r="CE99" s="75"/>
      <c r="CF99" s="75"/>
      <c r="CG99" s="75"/>
      <c r="CH99" s="75"/>
      <c r="CI99" s="76"/>
      <c r="CJ99" s="77" t="s">
        <v>172</v>
      </c>
      <c r="CK99" s="78"/>
      <c r="CL99" s="78"/>
      <c r="CM99" s="78"/>
      <c r="CN99" s="78"/>
      <c r="CO99" s="78"/>
      <c r="CP99" s="78"/>
      <c r="CQ99" s="78"/>
      <c r="CR99" s="79"/>
      <c r="CS99" s="80">
        <v>234000</v>
      </c>
      <c r="CT99" s="81">
        <f t="shared" si="4"/>
        <v>600000</v>
      </c>
      <c r="CU99" s="81">
        <f t="shared" si="4"/>
        <v>600000</v>
      </c>
      <c r="CV99" s="81">
        <f t="shared" si="4"/>
        <v>600000</v>
      </c>
      <c r="CW99" s="81">
        <f t="shared" si="4"/>
        <v>600000</v>
      </c>
      <c r="CX99" s="81">
        <f t="shared" si="4"/>
        <v>600000</v>
      </c>
      <c r="CY99" s="81">
        <f t="shared" si="4"/>
        <v>600000</v>
      </c>
      <c r="CZ99" s="81">
        <f t="shared" si="4"/>
        <v>600000</v>
      </c>
      <c r="DA99" s="81">
        <f t="shared" si="4"/>
        <v>600000</v>
      </c>
      <c r="DB99" s="81">
        <f t="shared" si="4"/>
        <v>600000</v>
      </c>
      <c r="DC99" s="81">
        <f t="shared" si="4"/>
        <v>600000</v>
      </c>
      <c r="DD99" s="81">
        <f t="shared" si="4"/>
        <v>600000</v>
      </c>
      <c r="DE99" s="81">
        <f t="shared" si="4"/>
        <v>600000</v>
      </c>
      <c r="DF99" s="82">
        <f t="shared" si="4"/>
        <v>600000</v>
      </c>
      <c r="DG99" s="83" t="s">
        <v>433</v>
      </c>
      <c r="DH99" s="84" t="s">
        <v>252</v>
      </c>
      <c r="DI99" s="84" t="s">
        <v>252</v>
      </c>
      <c r="DJ99" s="84" t="s">
        <v>252</v>
      </c>
      <c r="DK99" s="84" t="s">
        <v>252</v>
      </c>
      <c r="DL99" s="84" t="s">
        <v>252</v>
      </c>
      <c r="DM99" s="84" t="s">
        <v>252</v>
      </c>
      <c r="DN99" s="84" t="s">
        <v>252</v>
      </c>
      <c r="DO99" s="84" t="s">
        <v>252</v>
      </c>
      <c r="DP99" s="84" t="s">
        <v>252</v>
      </c>
      <c r="DQ99" s="84" t="s">
        <v>252</v>
      </c>
      <c r="DR99" s="84" t="s">
        <v>252</v>
      </c>
      <c r="DS99" s="85" t="s">
        <v>252</v>
      </c>
      <c r="DT99" s="83" t="s">
        <v>251</v>
      </c>
      <c r="DU99" s="84" t="s">
        <v>331</v>
      </c>
      <c r="DV99" s="84" t="s">
        <v>331</v>
      </c>
      <c r="DW99" s="84" t="s">
        <v>331</v>
      </c>
      <c r="DX99" s="84" t="s">
        <v>331</v>
      </c>
      <c r="DY99" s="84" t="s">
        <v>331</v>
      </c>
      <c r="DZ99" s="84" t="s">
        <v>331</v>
      </c>
      <c r="EA99" s="84" t="s">
        <v>331</v>
      </c>
      <c r="EB99" s="84" t="s">
        <v>331</v>
      </c>
      <c r="EC99" s="84" t="s">
        <v>331</v>
      </c>
      <c r="ED99" s="85" t="s">
        <v>331</v>
      </c>
      <c r="EE99" s="71" t="s">
        <v>378</v>
      </c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3"/>
      <c r="EQ99" s="71" t="s">
        <v>64</v>
      </c>
      <c r="ER99" s="72" t="s">
        <v>240</v>
      </c>
      <c r="ES99" s="72" t="s">
        <v>240</v>
      </c>
      <c r="ET99" s="72" t="s">
        <v>240</v>
      </c>
      <c r="EU99" s="72" t="s">
        <v>240</v>
      </c>
      <c r="EV99" s="72" t="s">
        <v>240</v>
      </c>
      <c r="EW99" s="72" t="s">
        <v>240</v>
      </c>
      <c r="EX99" s="72" t="s">
        <v>240</v>
      </c>
      <c r="EY99" s="72" t="s">
        <v>240</v>
      </c>
      <c r="EZ99" s="72" t="s">
        <v>240</v>
      </c>
      <c r="FA99" s="72" t="s">
        <v>240</v>
      </c>
      <c r="FB99" s="72" t="s">
        <v>240</v>
      </c>
      <c r="FC99" s="72" t="s">
        <v>240</v>
      </c>
      <c r="FD99" s="73" t="s">
        <v>240</v>
      </c>
      <c r="FE99" s="1"/>
    </row>
    <row r="100" spans="1:161" ht="101.25" customHeight="1">
      <c r="A100" s="83" t="s">
        <v>469</v>
      </c>
      <c r="B100" s="84"/>
      <c r="C100" s="84"/>
      <c r="D100" s="84"/>
      <c r="E100" s="84"/>
      <c r="F100" s="84"/>
      <c r="G100" s="84"/>
      <c r="H100" s="85"/>
      <c r="I100" s="83" t="s">
        <v>377</v>
      </c>
      <c r="J100" s="84" t="s">
        <v>105</v>
      </c>
      <c r="K100" s="84" t="s">
        <v>105</v>
      </c>
      <c r="L100" s="84" t="s">
        <v>105</v>
      </c>
      <c r="M100" s="84" t="s">
        <v>105</v>
      </c>
      <c r="N100" s="84" t="s">
        <v>105</v>
      </c>
      <c r="O100" s="84" t="s">
        <v>105</v>
      </c>
      <c r="P100" s="84" t="s">
        <v>105</v>
      </c>
      <c r="Q100" s="85" t="s">
        <v>105</v>
      </c>
      <c r="R100" s="83" t="s">
        <v>377</v>
      </c>
      <c r="S100" s="84" t="s">
        <v>249</v>
      </c>
      <c r="T100" s="84" t="s">
        <v>249</v>
      </c>
      <c r="U100" s="84" t="s">
        <v>249</v>
      </c>
      <c r="V100" s="84" t="s">
        <v>249</v>
      </c>
      <c r="W100" s="84" t="s">
        <v>249</v>
      </c>
      <c r="X100" s="84" t="s">
        <v>249</v>
      </c>
      <c r="Y100" s="84" t="s">
        <v>249</v>
      </c>
      <c r="Z100" s="85" t="s">
        <v>249</v>
      </c>
      <c r="AA100" s="92" t="s">
        <v>89</v>
      </c>
      <c r="AB100" s="93" t="s">
        <v>250</v>
      </c>
      <c r="AC100" s="93" t="s">
        <v>250</v>
      </c>
      <c r="AD100" s="93" t="s">
        <v>250</v>
      </c>
      <c r="AE100" s="93" t="s">
        <v>250</v>
      </c>
      <c r="AF100" s="93" t="s">
        <v>250</v>
      </c>
      <c r="AG100" s="93" t="s">
        <v>250</v>
      </c>
      <c r="AH100" s="93" t="s">
        <v>250</v>
      </c>
      <c r="AI100" s="93" t="s">
        <v>250</v>
      </c>
      <c r="AJ100" s="93" t="s">
        <v>250</v>
      </c>
      <c r="AK100" s="93" t="s">
        <v>250</v>
      </c>
      <c r="AL100" s="94" t="s">
        <v>250</v>
      </c>
      <c r="AM100" s="71" t="s">
        <v>87</v>
      </c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3"/>
      <c r="BB100" s="83" t="s">
        <v>68</v>
      </c>
      <c r="BC100" s="84">
        <v>796</v>
      </c>
      <c r="BD100" s="84">
        <v>796</v>
      </c>
      <c r="BE100" s="84">
        <v>796</v>
      </c>
      <c r="BF100" s="84">
        <v>796</v>
      </c>
      <c r="BG100" s="84">
        <v>796</v>
      </c>
      <c r="BH100" s="85">
        <v>796</v>
      </c>
      <c r="BI100" s="77" t="s">
        <v>69</v>
      </c>
      <c r="BJ100" s="78"/>
      <c r="BK100" s="78"/>
      <c r="BL100" s="78"/>
      <c r="BM100" s="78"/>
      <c r="BN100" s="78"/>
      <c r="BO100" s="78"/>
      <c r="BP100" s="78"/>
      <c r="BQ100" s="79"/>
      <c r="BR100" s="77">
        <v>200</v>
      </c>
      <c r="BS100" s="78"/>
      <c r="BT100" s="78"/>
      <c r="BU100" s="78"/>
      <c r="BV100" s="78"/>
      <c r="BW100" s="78"/>
      <c r="BX100" s="78"/>
      <c r="BY100" s="78"/>
      <c r="BZ100" s="78"/>
      <c r="CA100" s="78"/>
      <c r="CB100" s="79"/>
      <c r="CC100" s="74" t="s">
        <v>46</v>
      </c>
      <c r="CD100" s="75"/>
      <c r="CE100" s="75"/>
      <c r="CF100" s="75"/>
      <c r="CG100" s="75"/>
      <c r="CH100" s="75"/>
      <c r="CI100" s="76"/>
      <c r="CJ100" s="77" t="s">
        <v>172</v>
      </c>
      <c r="CK100" s="78"/>
      <c r="CL100" s="78"/>
      <c r="CM100" s="78"/>
      <c r="CN100" s="78"/>
      <c r="CO100" s="78"/>
      <c r="CP100" s="78"/>
      <c r="CQ100" s="78"/>
      <c r="CR100" s="79"/>
      <c r="CS100" s="80">
        <v>300000</v>
      </c>
      <c r="CT100" s="81">
        <f t="shared" si="4"/>
        <v>600000</v>
      </c>
      <c r="CU100" s="81">
        <f t="shared" si="4"/>
        <v>600000</v>
      </c>
      <c r="CV100" s="81">
        <f t="shared" si="4"/>
        <v>600000</v>
      </c>
      <c r="CW100" s="81">
        <f t="shared" si="4"/>
        <v>600000</v>
      </c>
      <c r="CX100" s="81">
        <f t="shared" si="4"/>
        <v>600000</v>
      </c>
      <c r="CY100" s="81">
        <f t="shared" si="4"/>
        <v>600000</v>
      </c>
      <c r="CZ100" s="81">
        <f t="shared" si="4"/>
        <v>600000</v>
      </c>
      <c r="DA100" s="81">
        <f t="shared" si="4"/>
        <v>600000</v>
      </c>
      <c r="DB100" s="81">
        <f t="shared" si="4"/>
        <v>600000</v>
      </c>
      <c r="DC100" s="81">
        <f t="shared" si="4"/>
        <v>600000</v>
      </c>
      <c r="DD100" s="81">
        <f t="shared" si="4"/>
        <v>600000</v>
      </c>
      <c r="DE100" s="81">
        <f t="shared" si="4"/>
        <v>600000</v>
      </c>
      <c r="DF100" s="82">
        <f t="shared" si="4"/>
        <v>600000</v>
      </c>
      <c r="DG100" s="83" t="s">
        <v>433</v>
      </c>
      <c r="DH100" s="84" t="s">
        <v>252</v>
      </c>
      <c r="DI100" s="84" t="s">
        <v>252</v>
      </c>
      <c r="DJ100" s="84" t="s">
        <v>252</v>
      </c>
      <c r="DK100" s="84" t="s">
        <v>252</v>
      </c>
      <c r="DL100" s="84" t="s">
        <v>252</v>
      </c>
      <c r="DM100" s="84" t="s">
        <v>252</v>
      </c>
      <c r="DN100" s="84" t="s">
        <v>252</v>
      </c>
      <c r="DO100" s="84" t="s">
        <v>252</v>
      </c>
      <c r="DP100" s="84" t="s">
        <v>252</v>
      </c>
      <c r="DQ100" s="84" t="s">
        <v>252</v>
      </c>
      <c r="DR100" s="84" t="s">
        <v>252</v>
      </c>
      <c r="DS100" s="85" t="s">
        <v>252</v>
      </c>
      <c r="DT100" s="83" t="s">
        <v>251</v>
      </c>
      <c r="DU100" s="84" t="s">
        <v>331</v>
      </c>
      <c r="DV100" s="84" t="s">
        <v>331</v>
      </c>
      <c r="DW100" s="84" t="s">
        <v>331</v>
      </c>
      <c r="DX100" s="84" t="s">
        <v>331</v>
      </c>
      <c r="DY100" s="84" t="s">
        <v>331</v>
      </c>
      <c r="DZ100" s="84" t="s">
        <v>331</v>
      </c>
      <c r="EA100" s="84" t="s">
        <v>331</v>
      </c>
      <c r="EB100" s="84" t="s">
        <v>331</v>
      </c>
      <c r="EC100" s="84" t="s">
        <v>331</v>
      </c>
      <c r="ED100" s="85" t="s">
        <v>331</v>
      </c>
      <c r="EE100" s="71" t="s">
        <v>378</v>
      </c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3"/>
      <c r="EQ100" s="71" t="s">
        <v>64</v>
      </c>
      <c r="ER100" s="72" t="s">
        <v>240</v>
      </c>
      <c r="ES100" s="72" t="s">
        <v>240</v>
      </c>
      <c r="ET100" s="72" t="s">
        <v>240</v>
      </c>
      <c r="EU100" s="72" t="s">
        <v>240</v>
      </c>
      <c r="EV100" s="72" t="s">
        <v>240</v>
      </c>
      <c r="EW100" s="72" t="s">
        <v>240</v>
      </c>
      <c r="EX100" s="72" t="s">
        <v>240</v>
      </c>
      <c r="EY100" s="72" t="s">
        <v>240</v>
      </c>
      <c r="EZ100" s="72" t="s">
        <v>240</v>
      </c>
      <c r="FA100" s="72" t="s">
        <v>240</v>
      </c>
      <c r="FB100" s="72" t="s">
        <v>240</v>
      </c>
      <c r="FC100" s="72" t="s">
        <v>240</v>
      </c>
      <c r="FD100" s="73" t="s">
        <v>240</v>
      </c>
      <c r="FE100" s="1"/>
    </row>
    <row r="101" spans="1:161" ht="101.25" customHeight="1">
      <c r="A101" s="83" t="s">
        <v>470</v>
      </c>
      <c r="B101" s="84"/>
      <c r="C101" s="84"/>
      <c r="D101" s="84"/>
      <c r="E101" s="84"/>
      <c r="F101" s="84"/>
      <c r="G101" s="84"/>
      <c r="H101" s="85"/>
      <c r="I101" s="83" t="s">
        <v>178</v>
      </c>
      <c r="J101" s="84" t="s">
        <v>105</v>
      </c>
      <c r="K101" s="84" t="s">
        <v>105</v>
      </c>
      <c r="L101" s="84" t="s">
        <v>105</v>
      </c>
      <c r="M101" s="84" t="s">
        <v>105</v>
      </c>
      <c r="N101" s="84" t="s">
        <v>105</v>
      </c>
      <c r="O101" s="84" t="s">
        <v>105</v>
      </c>
      <c r="P101" s="84" t="s">
        <v>105</v>
      </c>
      <c r="Q101" s="85" t="s">
        <v>105</v>
      </c>
      <c r="R101" s="83" t="s">
        <v>179</v>
      </c>
      <c r="S101" s="84" t="s">
        <v>249</v>
      </c>
      <c r="T101" s="84" t="s">
        <v>249</v>
      </c>
      <c r="U101" s="84" t="s">
        <v>249</v>
      </c>
      <c r="V101" s="84" t="s">
        <v>249</v>
      </c>
      <c r="W101" s="84" t="s">
        <v>249</v>
      </c>
      <c r="X101" s="84" t="s">
        <v>249</v>
      </c>
      <c r="Y101" s="84" t="s">
        <v>249</v>
      </c>
      <c r="Z101" s="85" t="s">
        <v>249</v>
      </c>
      <c r="AA101" s="92" t="s">
        <v>180</v>
      </c>
      <c r="AB101" s="93" t="s">
        <v>250</v>
      </c>
      <c r="AC101" s="93" t="s">
        <v>250</v>
      </c>
      <c r="AD101" s="93" t="s">
        <v>250</v>
      </c>
      <c r="AE101" s="93" t="s">
        <v>250</v>
      </c>
      <c r="AF101" s="93" t="s">
        <v>250</v>
      </c>
      <c r="AG101" s="93" t="s">
        <v>250</v>
      </c>
      <c r="AH101" s="93" t="s">
        <v>250</v>
      </c>
      <c r="AI101" s="93" t="s">
        <v>250</v>
      </c>
      <c r="AJ101" s="93" t="s">
        <v>250</v>
      </c>
      <c r="AK101" s="93" t="s">
        <v>250</v>
      </c>
      <c r="AL101" s="94" t="s">
        <v>250</v>
      </c>
      <c r="AM101" s="77" t="s">
        <v>100</v>
      </c>
      <c r="AN101" s="78" t="s">
        <v>100</v>
      </c>
      <c r="AO101" s="78" t="s">
        <v>100</v>
      </c>
      <c r="AP101" s="78" t="s">
        <v>100</v>
      </c>
      <c r="AQ101" s="78" t="s">
        <v>100</v>
      </c>
      <c r="AR101" s="78" t="s">
        <v>100</v>
      </c>
      <c r="AS101" s="78" t="s">
        <v>100</v>
      </c>
      <c r="AT101" s="78" t="s">
        <v>100</v>
      </c>
      <c r="AU101" s="78" t="s">
        <v>100</v>
      </c>
      <c r="AV101" s="78" t="s">
        <v>100</v>
      </c>
      <c r="AW101" s="78" t="s">
        <v>100</v>
      </c>
      <c r="AX101" s="78" t="s">
        <v>100</v>
      </c>
      <c r="AY101" s="78" t="s">
        <v>100</v>
      </c>
      <c r="AZ101" s="78" t="s">
        <v>100</v>
      </c>
      <c r="BA101" s="79" t="s">
        <v>100</v>
      </c>
      <c r="BB101" s="83" t="s">
        <v>399</v>
      </c>
      <c r="BC101" s="84">
        <v>796</v>
      </c>
      <c r="BD101" s="84">
        <v>796</v>
      </c>
      <c r="BE101" s="84">
        <v>796</v>
      </c>
      <c r="BF101" s="84">
        <v>796</v>
      </c>
      <c r="BG101" s="84">
        <v>796</v>
      </c>
      <c r="BH101" s="85">
        <v>796</v>
      </c>
      <c r="BI101" s="71" t="s">
        <v>320</v>
      </c>
      <c r="BJ101" s="72"/>
      <c r="BK101" s="72"/>
      <c r="BL101" s="72"/>
      <c r="BM101" s="72"/>
      <c r="BN101" s="72"/>
      <c r="BO101" s="72"/>
      <c r="BP101" s="72"/>
      <c r="BQ101" s="73"/>
      <c r="BR101" s="77">
        <v>165.92</v>
      </c>
      <c r="BS101" s="78"/>
      <c r="BT101" s="78"/>
      <c r="BU101" s="78"/>
      <c r="BV101" s="78"/>
      <c r="BW101" s="78"/>
      <c r="BX101" s="78"/>
      <c r="BY101" s="78"/>
      <c r="BZ101" s="78"/>
      <c r="CA101" s="78"/>
      <c r="CB101" s="79"/>
      <c r="CC101" s="74" t="s">
        <v>46</v>
      </c>
      <c r="CD101" s="75"/>
      <c r="CE101" s="75"/>
      <c r="CF101" s="75"/>
      <c r="CG101" s="75"/>
      <c r="CH101" s="75"/>
      <c r="CI101" s="76"/>
      <c r="CJ101" s="77" t="s">
        <v>172</v>
      </c>
      <c r="CK101" s="78"/>
      <c r="CL101" s="78"/>
      <c r="CM101" s="78"/>
      <c r="CN101" s="78"/>
      <c r="CO101" s="78"/>
      <c r="CP101" s="78"/>
      <c r="CQ101" s="78"/>
      <c r="CR101" s="79"/>
      <c r="CS101" s="80">
        <v>206502.4</v>
      </c>
      <c r="CT101" s="81">
        <f t="shared" si="4"/>
        <v>600000</v>
      </c>
      <c r="CU101" s="81">
        <f t="shared" si="4"/>
        <v>600000</v>
      </c>
      <c r="CV101" s="81">
        <f t="shared" si="4"/>
        <v>600000</v>
      </c>
      <c r="CW101" s="81">
        <f t="shared" si="4"/>
        <v>600000</v>
      </c>
      <c r="CX101" s="81">
        <f t="shared" si="4"/>
        <v>600000</v>
      </c>
      <c r="CY101" s="81">
        <f t="shared" si="4"/>
        <v>600000</v>
      </c>
      <c r="CZ101" s="81">
        <f t="shared" si="4"/>
        <v>600000</v>
      </c>
      <c r="DA101" s="81">
        <f t="shared" si="4"/>
        <v>600000</v>
      </c>
      <c r="DB101" s="81">
        <f t="shared" si="4"/>
        <v>600000</v>
      </c>
      <c r="DC101" s="81">
        <f t="shared" si="4"/>
        <v>600000</v>
      </c>
      <c r="DD101" s="81">
        <f t="shared" si="4"/>
        <v>600000</v>
      </c>
      <c r="DE101" s="81">
        <f t="shared" si="4"/>
        <v>600000</v>
      </c>
      <c r="DF101" s="82">
        <f t="shared" si="4"/>
        <v>600000</v>
      </c>
      <c r="DG101" s="83" t="s">
        <v>251</v>
      </c>
      <c r="DH101" s="84" t="s">
        <v>252</v>
      </c>
      <c r="DI101" s="84" t="s">
        <v>252</v>
      </c>
      <c r="DJ101" s="84" t="s">
        <v>252</v>
      </c>
      <c r="DK101" s="84" t="s">
        <v>252</v>
      </c>
      <c r="DL101" s="84" t="s">
        <v>252</v>
      </c>
      <c r="DM101" s="84" t="s">
        <v>252</v>
      </c>
      <c r="DN101" s="84" t="s">
        <v>252</v>
      </c>
      <c r="DO101" s="84" t="s">
        <v>252</v>
      </c>
      <c r="DP101" s="84" t="s">
        <v>252</v>
      </c>
      <c r="DQ101" s="84" t="s">
        <v>252</v>
      </c>
      <c r="DR101" s="84" t="s">
        <v>252</v>
      </c>
      <c r="DS101" s="85" t="s">
        <v>252</v>
      </c>
      <c r="DT101" s="83" t="s">
        <v>328</v>
      </c>
      <c r="DU101" s="84" t="s">
        <v>331</v>
      </c>
      <c r="DV101" s="84" t="s">
        <v>331</v>
      </c>
      <c r="DW101" s="84" t="s">
        <v>331</v>
      </c>
      <c r="DX101" s="84" t="s">
        <v>331</v>
      </c>
      <c r="DY101" s="84" t="s">
        <v>331</v>
      </c>
      <c r="DZ101" s="84" t="s">
        <v>331</v>
      </c>
      <c r="EA101" s="84" t="s">
        <v>331</v>
      </c>
      <c r="EB101" s="84" t="s">
        <v>331</v>
      </c>
      <c r="EC101" s="84" t="s">
        <v>331</v>
      </c>
      <c r="ED101" s="85" t="s">
        <v>331</v>
      </c>
      <c r="EE101" s="71" t="s">
        <v>378</v>
      </c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3"/>
      <c r="EQ101" s="71" t="s">
        <v>64</v>
      </c>
      <c r="ER101" s="72" t="s">
        <v>240</v>
      </c>
      <c r="ES101" s="72" t="s">
        <v>240</v>
      </c>
      <c r="ET101" s="72" t="s">
        <v>240</v>
      </c>
      <c r="EU101" s="72" t="s">
        <v>240</v>
      </c>
      <c r="EV101" s="72" t="s">
        <v>240</v>
      </c>
      <c r="EW101" s="72" t="s">
        <v>240</v>
      </c>
      <c r="EX101" s="72" t="s">
        <v>240</v>
      </c>
      <c r="EY101" s="72" t="s">
        <v>240</v>
      </c>
      <c r="EZ101" s="72" t="s">
        <v>240</v>
      </c>
      <c r="FA101" s="72" t="s">
        <v>240</v>
      </c>
      <c r="FB101" s="72" t="s">
        <v>240</v>
      </c>
      <c r="FC101" s="72" t="s">
        <v>240</v>
      </c>
      <c r="FD101" s="73" t="s">
        <v>240</v>
      </c>
      <c r="FE101" s="1"/>
    </row>
    <row r="102" spans="1:161" ht="101.25" customHeight="1">
      <c r="A102" s="83" t="s">
        <v>471</v>
      </c>
      <c r="B102" s="84"/>
      <c r="C102" s="84"/>
      <c r="D102" s="84"/>
      <c r="E102" s="84"/>
      <c r="F102" s="84"/>
      <c r="G102" s="84"/>
      <c r="H102" s="85"/>
      <c r="I102" s="83" t="s">
        <v>117</v>
      </c>
      <c r="J102" s="84" t="s">
        <v>105</v>
      </c>
      <c r="K102" s="84" t="s">
        <v>105</v>
      </c>
      <c r="L102" s="84" t="s">
        <v>105</v>
      </c>
      <c r="M102" s="84" t="s">
        <v>105</v>
      </c>
      <c r="N102" s="84" t="s">
        <v>105</v>
      </c>
      <c r="O102" s="84" t="s">
        <v>105</v>
      </c>
      <c r="P102" s="84" t="s">
        <v>105</v>
      </c>
      <c r="Q102" s="85" t="s">
        <v>105</v>
      </c>
      <c r="R102" s="83" t="s">
        <v>117</v>
      </c>
      <c r="S102" s="84" t="s">
        <v>105</v>
      </c>
      <c r="T102" s="84" t="s">
        <v>105</v>
      </c>
      <c r="U102" s="84" t="s">
        <v>105</v>
      </c>
      <c r="V102" s="84" t="s">
        <v>105</v>
      </c>
      <c r="W102" s="84" t="s">
        <v>105</v>
      </c>
      <c r="X102" s="84" t="s">
        <v>105</v>
      </c>
      <c r="Y102" s="84" t="s">
        <v>105</v>
      </c>
      <c r="Z102" s="85" t="s">
        <v>105</v>
      </c>
      <c r="AA102" s="92" t="s">
        <v>120</v>
      </c>
      <c r="AB102" s="93" t="s">
        <v>250</v>
      </c>
      <c r="AC102" s="93" t="s">
        <v>250</v>
      </c>
      <c r="AD102" s="93" t="s">
        <v>250</v>
      </c>
      <c r="AE102" s="93" t="s">
        <v>250</v>
      </c>
      <c r="AF102" s="93" t="s">
        <v>250</v>
      </c>
      <c r="AG102" s="93" t="s">
        <v>250</v>
      </c>
      <c r="AH102" s="93" t="s">
        <v>250</v>
      </c>
      <c r="AI102" s="93" t="s">
        <v>250</v>
      </c>
      <c r="AJ102" s="93" t="s">
        <v>250</v>
      </c>
      <c r="AK102" s="93" t="s">
        <v>250</v>
      </c>
      <c r="AL102" s="94" t="s">
        <v>250</v>
      </c>
      <c r="AM102" s="77" t="s">
        <v>100</v>
      </c>
      <c r="AN102" s="78" t="s">
        <v>100</v>
      </c>
      <c r="AO102" s="78" t="s">
        <v>100</v>
      </c>
      <c r="AP102" s="78" t="s">
        <v>100</v>
      </c>
      <c r="AQ102" s="78" t="s">
        <v>100</v>
      </c>
      <c r="AR102" s="78" t="s">
        <v>100</v>
      </c>
      <c r="AS102" s="78" t="s">
        <v>100</v>
      </c>
      <c r="AT102" s="78" t="s">
        <v>100</v>
      </c>
      <c r="AU102" s="78" t="s">
        <v>100</v>
      </c>
      <c r="AV102" s="78" t="s">
        <v>100</v>
      </c>
      <c r="AW102" s="78" t="s">
        <v>100</v>
      </c>
      <c r="AX102" s="78" t="s">
        <v>100</v>
      </c>
      <c r="AY102" s="78" t="s">
        <v>100</v>
      </c>
      <c r="AZ102" s="78" t="s">
        <v>100</v>
      </c>
      <c r="BA102" s="79" t="s">
        <v>100</v>
      </c>
      <c r="BB102" s="83" t="s">
        <v>415</v>
      </c>
      <c r="BC102" s="84">
        <v>796</v>
      </c>
      <c r="BD102" s="84">
        <v>796</v>
      </c>
      <c r="BE102" s="84">
        <v>796</v>
      </c>
      <c r="BF102" s="84">
        <v>796</v>
      </c>
      <c r="BG102" s="84">
        <v>796</v>
      </c>
      <c r="BH102" s="85">
        <v>796</v>
      </c>
      <c r="BI102" s="71" t="s">
        <v>69</v>
      </c>
      <c r="BJ102" s="72"/>
      <c r="BK102" s="72"/>
      <c r="BL102" s="72"/>
      <c r="BM102" s="72"/>
      <c r="BN102" s="72"/>
      <c r="BO102" s="72"/>
      <c r="BP102" s="72"/>
      <c r="BQ102" s="73"/>
      <c r="BR102" s="77">
        <v>4</v>
      </c>
      <c r="BS102" s="78"/>
      <c r="BT102" s="78"/>
      <c r="BU102" s="78"/>
      <c r="BV102" s="78"/>
      <c r="BW102" s="78"/>
      <c r="BX102" s="78"/>
      <c r="BY102" s="78"/>
      <c r="BZ102" s="78"/>
      <c r="CA102" s="78"/>
      <c r="CB102" s="79"/>
      <c r="CC102" s="74" t="s">
        <v>46</v>
      </c>
      <c r="CD102" s="75"/>
      <c r="CE102" s="75"/>
      <c r="CF102" s="75"/>
      <c r="CG102" s="75"/>
      <c r="CH102" s="75"/>
      <c r="CI102" s="76"/>
      <c r="CJ102" s="77" t="s">
        <v>172</v>
      </c>
      <c r="CK102" s="78"/>
      <c r="CL102" s="78"/>
      <c r="CM102" s="78"/>
      <c r="CN102" s="78"/>
      <c r="CO102" s="78"/>
      <c r="CP102" s="78"/>
      <c r="CQ102" s="78"/>
      <c r="CR102" s="79"/>
      <c r="CS102" s="80">
        <v>175141.44</v>
      </c>
      <c r="CT102" s="81">
        <f t="shared" si="4"/>
        <v>600000</v>
      </c>
      <c r="CU102" s="81">
        <f t="shared" si="4"/>
        <v>600000</v>
      </c>
      <c r="CV102" s="81">
        <f t="shared" si="4"/>
        <v>600000</v>
      </c>
      <c r="CW102" s="81">
        <f t="shared" si="4"/>
        <v>600000</v>
      </c>
      <c r="CX102" s="81">
        <f t="shared" si="4"/>
        <v>600000</v>
      </c>
      <c r="CY102" s="81">
        <f t="shared" si="4"/>
        <v>600000</v>
      </c>
      <c r="CZ102" s="81">
        <f t="shared" si="4"/>
        <v>600000</v>
      </c>
      <c r="DA102" s="81">
        <f t="shared" si="4"/>
        <v>600000</v>
      </c>
      <c r="DB102" s="81">
        <f t="shared" si="4"/>
        <v>600000</v>
      </c>
      <c r="DC102" s="81">
        <f t="shared" si="4"/>
        <v>600000</v>
      </c>
      <c r="DD102" s="81">
        <f t="shared" si="4"/>
        <v>600000</v>
      </c>
      <c r="DE102" s="81">
        <f t="shared" si="4"/>
        <v>600000</v>
      </c>
      <c r="DF102" s="82">
        <f t="shared" si="4"/>
        <v>600000</v>
      </c>
      <c r="DG102" s="83" t="s">
        <v>251</v>
      </c>
      <c r="DH102" s="84" t="s">
        <v>252</v>
      </c>
      <c r="DI102" s="84" t="s">
        <v>252</v>
      </c>
      <c r="DJ102" s="84" t="s">
        <v>252</v>
      </c>
      <c r="DK102" s="84" t="s">
        <v>252</v>
      </c>
      <c r="DL102" s="84" t="s">
        <v>252</v>
      </c>
      <c r="DM102" s="84" t="s">
        <v>252</v>
      </c>
      <c r="DN102" s="84" t="s">
        <v>252</v>
      </c>
      <c r="DO102" s="84" t="s">
        <v>252</v>
      </c>
      <c r="DP102" s="84" t="s">
        <v>252</v>
      </c>
      <c r="DQ102" s="84" t="s">
        <v>252</v>
      </c>
      <c r="DR102" s="84" t="s">
        <v>252</v>
      </c>
      <c r="DS102" s="85" t="s">
        <v>252</v>
      </c>
      <c r="DT102" s="83" t="s">
        <v>328</v>
      </c>
      <c r="DU102" s="84" t="s">
        <v>331</v>
      </c>
      <c r="DV102" s="84" t="s">
        <v>331</v>
      </c>
      <c r="DW102" s="84" t="s">
        <v>331</v>
      </c>
      <c r="DX102" s="84" t="s">
        <v>331</v>
      </c>
      <c r="DY102" s="84" t="s">
        <v>331</v>
      </c>
      <c r="DZ102" s="84" t="s">
        <v>331</v>
      </c>
      <c r="EA102" s="84" t="s">
        <v>331</v>
      </c>
      <c r="EB102" s="84" t="s">
        <v>331</v>
      </c>
      <c r="EC102" s="84" t="s">
        <v>331</v>
      </c>
      <c r="ED102" s="85" t="s">
        <v>331</v>
      </c>
      <c r="EE102" s="77" t="s">
        <v>379</v>
      </c>
      <c r="EF102" s="78" t="s">
        <v>246</v>
      </c>
      <c r="EG102" s="78" t="s">
        <v>246</v>
      </c>
      <c r="EH102" s="78" t="s">
        <v>246</v>
      </c>
      <c r="EI102" s="78" t="s">
        <v>246</v>
      </c>
      <c r="EJ102" s="78" t="s">
        <v>246</v>
      </c>
      <c r="EK102" s="78" t="s">
        <v>246</v>
      </c>
      <c r="EL102" s="78" t="s">
        <v>246</v>
      </c>
      <c r="EM102" s="78" t="s">
        <v>246</v>
      </c>
      <c r="EN102" s="78" t="s">
        <v>246</v>
      </c>
      <c r="EO102" s="78" t="s">
        <v>246</v>
      </c>
      <c r="EP102" s="79" t="s">
        <v>246</v>
      </c>
      <c r="EQ102" s="71" t="s">
        <v>64</v>
      </c>
      <c r="ER102" s="72" t="s">
        <v>240</v>
      </c>
      <c r="ES102" s="72" t="s">
        <v>240</v>
      </c>
      <c r="ET102" s="72" t="s">
        <v>240</v>
      </c>
      <c r="EU102" s="72" t="s">
        <v>240</v>
      </c>
      <c r="EV102" s="72" t="s">
        <v>240</v>
      </c>
      <c r="EW102" s="72" t="s">
        <v>240</v>
      </c>
      <c r="EX102" s="72" t="s">
        <v>240</v>
      </c>
      <c r="EY102" s="72" t="s">
        <v>240</v>
      </c>
      <c r="EZ102" s="72" t="s">
        <v>240</v>
      </c>
      <c r="FA102" s="72" t="s">
        <v>240</v>
      </c>
      <c r="FB102" s="72" t="s">
        <v>240</v>
      </c>
      <c r="FC102" s="72" t="s">
        <v>240</v>
      </c>
      <c r="FD102" s="73" t="s">
        <v>240</v>
      </c>
      <c r="FE102" s="1"/>
    </row>
    <row r="103" spans="1:161" ht="101.25" customHeight="1">
      <c r="A103" s="83" t="s">
        <v>472</v>
      </c>
      <c r="B103" s="84"/>
      <c r="C103" s="84"/>
      <c r="D103" s="84"/>
      <c r="E103" s="84"/>
      <c r="F103" s="84"/>
      <c r="G103" s="84"/>
      <c r="H103" s="85"/>
      <c r="I103" s="83" t="s">
        <v>121</v>
      </c>
      <c r="J103" s="84" t="s">
        <v>105</v>
      </c>
      <c r="K103" s="84" t="s">
        <v>105</v>
      </c>
      <c r="L103" s="84" t="s">
        <v>105</v>
      </c>
      <c r="M103" s="84" t="s">
        <v>105</v>
      </c>
      <c r="N103" s="84" t="s">
        <v>105</v>
      </c>
      <c r="O103" s="84" t="s">
        <v>105</v>
      </c>
      <c r="P103" s="84" t="s">
        <v>105</v>
      </c>
      <c r="Q103" s="85" t="s">
        <v>105</v>
      </c>
      <c r="R103" s="83" t="s">
        <v>118</v>
      </c>
      <c r="S103" s="84" t="s">
        <v>105</v>
      </c>
      <c r="T103" s="84" t="s">
        <v>105</v>
      </c>
      <c r="U103" s="84" t="s">
        <v>105</v>
      </c>
      <c r="V103" s="84" t="s">
        <v>105</v>
      </c>
      <c r="W103" s="84" t="s">
        <v>105</v>
      </c>
      <c r="X103" s="84" t="s">
        <v>105</v>
      </c>
      <c r="Y103" s="84" t="s">
        <v>105</v>
      </c>
      <c r="Z103" s="85" t="s">
        <v>105</v>
      </c>
      <c r="AA103" s="92" t="s">
        <v>122</v>
      </c>
      <c r="AB103" s="93" t="s">
        <v>250</v>
      </c>
      <c r="AC103" s="93" t="s">
        <v>250</v>
      </c>
      <c r="AD103" s="93" t="s">
        <v>250</v>
      </c>
      <c r="AE103" s="93" t="s">
        <v>250</v>
      </c>
      <c r="AF103" s="93" t="s">
        <v>250</v>
      </c>
      <c r="AG103" s="93" t="s">
        <v>250</v>
      </c>
      <c r="AH103" s="93" t="s">
        <v>250</v>
      </c>
      <c r="AI103" s="93" t="s">
        <v>250</v>
      </c>
      <c r="AJ103" s="93" t="s">
        <v>250</v>
      </c>
      <c r="AK103" s="93" t="s">
        <v>250</v>
      </c>
      <c r="AL103" s="94" t="s">
        <v>250</v>
      </c>
      <c r="AM103" s="77" t="s">
        <v>100</v>
      </c>
      <c r="AN103" s="78" t="s">
        <v>100</v>
      </c>
      <c r="AO103" s="78" t="s">
        <v>100</v>
      </c>
      <c r="AP103" s="78" t="s">
        <v>100</v>
      </c>
      <c r="AQ103" s="78" t="s">
        <v>100</v>
      </c>
      <c r="AR103" s="78" t="s">
        <v>100</v>
      </c>
      <c r="AS103" s="78" t="s">
        <v>100</v>
      </c>
      <c r="AT103" s="78" t="s">
        <v>100</v>
      </c>
      <c r="AU103" s="78" t="s">
        <v>100</v>
      </c>
      <c r="AV103" s="78" t="s">
        <v>100</v>
      </c>
      <c r="AW103" s="78" t="s">
        <v>100</v>
      </c>
      <c r="AX103" s="78" t="s">
        <v>100</v>
      </c>
      <c r="AY103" s="78" t="s">
        <v>100</v>
      </c>
      <c r="AZ103" s="78" t="s">
        <v>100</v>
      </c>
      <c r="BA103" s="79" t="s">
        <v>100</v>
      </c>
      <c r="BB103" s="83" t="s">
        <v>68</v>
      </c>
      <c r="BC103" s="84">
        <v>796</v>
      </c>
      <c r="BD103" s="84">
        <v>796</v>
      </c>
      <c r="BE103" s="84">
        <v>796</v>
      </c>
      <c r="BF103" s="84">
        <v>796</v>
      </c>
      <c r="BG103" s="84">
        <v>796</v>
      </c>
      <c r="BH103" s="85">
        <v>796</v>
      </c>
      <c r="BI103" s="71" t="s">
        <v>69</v>
      </c>
      <c r="BJ103" s="72"/>
      <c r="BK103" s="72"/>
      <c r="BL103" s="72"/>
      <c r="BM103" s="72"/>
      <c r="BN103" s="72"/>
      <c r="BO103" s="72"/>
      <c r="BP103" s="72"/>
      <c r="BQ103" s="73"/>
      <c r="BR103" s="77">
        <v>4</v>
      </c>
      <c r="BS103" s="78"/>
      <c r="BT103" s="78"/>
      <c r="BU103" s="78"/>
      <c r="BV103" s="78"/>
      <c r="BW103" s="78"/>
      <c r="BX103" s="78"/>
      <c r="BY103" s="78"/>
      <c r="BZ103" s="78"/>
      <c r="CA103" s="78"/>
      <c r="CB103" s="79"/>
      <c r="CC103" s="74" t="s">
        <v>46</v>
      </c>
      <c r="CD103" s="75"/>
      <c r="CE103" s="75"/>
      <c r="CF103" s="75"/>
      <c r="CG103" s="75"/>
      <c r="CH103" s="75"/>
      <c r="CI103" s="76"/>
      <c r="CJ103" s="77" t="s">
        <v>172</v>
      </c>
      <c r="CK103" s="78"/>
      <c r="CL103" s="78"/>
      <c r="CM103" s="78"/>
      <c r="CN103" s="78"/>
      <c r="CO103" s="78"/>
      <c r="CP103" s="78"/>
      <c r="CQ103" s="78"/>
      <c r="CR103" s="79"/>
      <c r="CS103" s="80">
        <v>381924</v>
      </c>
      <c r="CT103" s="81">
        <f t="shared" si="4"/>
        <v>600000</v>
      </c>
      <c r="CU103" s="81">
        <f t="shared" si="4"/>
        <v>600000</v>
      </c>
      <c r="CV103" s="81">
        <f t="shared" si="4"/>
        <v>600000</v>
      </c>
      <c r="CW103" s="81">
        <f t="shared" si="4"/>
        <v>600000</v>
      </c>
      <c r="CX103" s="81">
        <f t="shared" si="4"/>
        <v>600000</v>
      </c>
      <c r="CY103" s="81">
        <f t="shared" si="4"/>
        <v>600000</v>
      </c>
      <c r="CZ103" s="81">
        <f t="shared" si="4"/>
        <v>600000</v>
      </c>
      <c r="DA103" s="81">
        <f t="shared" si="4"/>
        <v>600000</v>
      </c>
      <c r="DB103" s="81">
        <f t="shared" si="4"/>
        <v>600000</v>
      </c>
      <c r="DC103" s="81">
        <f t="shared" si="4"/>
        <v>600000</v>
      </c>
      <c r="DD103" s="81">
        <f t="shared" si="4"/>
        <v>600000</v>
      </c>
      <c r="DE103" s="81">
        <f t="shared" si="4"/>
        <v>600000</v>
      </c>
      <c r="DF103" s="82">
        <f t="shared" si="4"/>
        <v>600000</v>
      </c>
      <c r="DG103" s="83" t="s">
        <v>251</v>
      </c>
      <c r="DH103" s="84" t="s">
        <v>252</v>
      </c>
      <c r="DI103" s="84" t="s">
        <v>252</v>
      </c>
      <c r="DJ103" s="84" t="s">
        <v>252</v>
      </c>
      <c r="DK103" s="84" t="s">
        <v>252</v>
      </c>
      <c r="DL103" s="84" t="s">
        <v>252</v>
      </c>
      <c r="DM103" s="84" t="s">
        <v>252</v>
      </c>
      <c r="DN103" s="84" t="s">
        <v>252</v>
      </c>
      <c r="DO103" s="84" t="s">
        <v>252</v>
      </c>
      <c r="DP103" s="84" t="s">
        <v>252</v>
      </c>
      <c r="DQ103" s="84" t="s">
        <v>252</v>
      </c>
      <c r="DR103" s="84" t="s">
        <v>252</v>
      </c>
      <c r="DS103" s="85" t="s">
        <v>252</v>
      </c>
      <c r="DT103" s="83" t="s">
        <v>328</v>
      </c>
      <c r="DU103" s="84" t="s">
        <v>331</v>
      </c>
      <c r="DV103" s="84" t="s">
        <v>331</v>
      </c>
      <c r="DW103" s="84" t="s">
        <v>331</v>
      </c>
      <c r="DX103" s="84" t="s">
        <v>331</v>
      </c>
      <c r="DY103" s="84" t="s">
        <v>331</v>
      </c>
      <c r="DZ103" s="84" t="s">
        <v>331</v>
      </c>
      <c r="EA103" s="84" t="s">
        <v>331</v>
      </c>
      <c r="EB103" s="84" t="s">
        <v>331</v>
      </c>
      <c r="EC103" s="84" t="s">
        <v>331</v>
      </c>
      <c r="ED103" s="85" t="s">
        <v>331</v>
      </c>
      <c r="EE103" s="77" t="s">
        <v>379</v>
      </c>
      <c r="EF103" s="78" t="s">
        <v>246</v>
      </c>
      <c r="EG103" s="78" t="s">
        <v>246</v>
      </c>
      <c r="EH103" s="78" t="s">
        <v>246</v>
      </c>
      <c r="EI103" s="78" t="s">
        <v>246</v>
      </c>
      <c r="EJ103" s="78" t="s">
        <v>246</v>
      </c>
      <c r="EK103" s="78" t="s">
        <v>246</v>
      </c>
      <c r="EL103" s="78" t="s">
        <v>246</v>
      </c>
      <c r="EM103" s="78" t="s">
        <v>246</v>
      </c>
      <c r="EN103" s="78" t="s">
        <v>246</v>
      </c>
      <c r="EO103" s="78" t="s">
        <v>246</v>
      </c>
      <c r="EP103" s="79" t="s">
        <v>246</v>
      </c>
      <c r="EQ103" s="71" t="s">
        <v>64</v>
      </c>
      <c r="ER103" s="72" t="s">
        <v>240</v>
      </c>
      <c r="ES103" s="72" t="s">
        <v>240</v>
      </c>
      <c r="ET103" s="72" t="s">
        <v>240</v>
      </c>
      <c r="EU103" s="72" t="s">
        <v>240</v>
      </c>
      <c r="EV103" s="72" t="s">
        <v>240</v>
      </c>
      <c r="EW103" s="72" t="s">
        <v>240</v>
      </c>
      <c r="EX103" s="72" t="s">
        <v>240</v>
      </c>
      <c r="EY103" s="72" t="s">
        <v>240</v>
      </c>
      <c r="EZ103" s="72" t="s">
        <v>240</v>
      </c>
      <c r="FA103" s="72" t="s">
        <v>240</v>
      </c>
      <c r="FB103" s="72" t="s">
        <v>240</v>
      </c>
      <c r="FC103" s="72" t="s">
        <v>240</v>
      </c>
      <c r="FD103" s="73" t="s">
        <v>240</v>
      </c>
      <c r="FE103" s="1"/>
    </row>
    <row r="104" spans="1:161" ht="101.25" customHeight="1">
      <c r="A104" s="83" t="s">
        <v>473</v>
      </c>
      <c r="B104" s="84"/>
      <c r="C104" s="84"/>
      <c r="D104" s="84"/>
      <c r="E104" s="84"/>
      <c r="F104" s="84"/>
      <c r="G104" s="84"/>
      <c r="H104" s="85"/>
      <c r="I104" s="83" t="s">
        <v>121</v>
      </c>
      <c r="J104" s="84" t="s">
        <v>105</v>
      </c>
      <c r="K104" s="84" t="s">
        <v>105</v>
      </c>
      <c r="L104" s="84" t="s">
        <v>105</v>
      </c>
      <c r="M104" s="84" t="s">
        <v>105</v>
      </c>
      <c r="N104" s="84" t="s">
        <v>105</v>
      </c>
      <c r="O104" s="84" t="s">
        <v>105</v>
      </c>
      <c r="P104" s="84" t="s">
        <v>105</v>
      </c>
      <c r="Q104" s="85" t="s">
        <v>105</v>
      </c>
      <c r="R104" s="83" t="s">
        <v>118</v>
      </c>
      <c r="S104" s="84" t="s">
        <v>105</v>
      </c>
      <c r="T104" s="84" t="s">
        <v>105</v>
      </c>
      <c r="U104" s="84" t="s">
        <v>105</v>
      </c>
      <c r="V104" s="84" t="s">
        <v>105</v>
      </c>
      <c r="W104" s="84" t="s">
        <v>105</v>
      </c>
      <c r="X104" s="84" t="s">
        <v>105</v>
      </c>
      <c r="Y104" s="84" t="s">
        <v>105</v>
      </c>
      <c r="Z104" s="85" t="s">
        <v>105</v>
      </c>
      <c r="AA104" s="92" t="s">
        <v>330</v>
      </c>
      <c r="AB104" s="93" t="s">
        <v>250</v>
      </c>
      <c r="AC104" s="93" t="s">
        <v>250</v>
      </c>
      <c r="AD104" s="93" t="s">
        <v>250</v>
      </c>
      <c r="AE104" s="93" t="s">
        <v>250</v>
      </c>
      <c r="AF104" s="93" t="s">
        <v>250</v>
      </c>
      <c r="AG104" s="93" t="s">
        <v>250</v>
      </c>
      <c r="AH104" s="93" t="s">
        <v>250</v>
      </c>
      <c r="AI104" s="93" t="s">
        <v>250</v>
      </c>
      <c r="AJ104" s="93" t="s">
        <v>250</v>
      </c>
      <c r="AK104" s="93" t="s">
        <v>250</v>
      </c>
      <c r="AL104" s="94" t="s">
        <v>250</v>
      </c>
      <c r="AM104" s="77" t="s">
        <v>100</v>
      </c>
      <c r="AN104" s="78" t="s">
        <v>100</v>
      </c>
      <c r="AO104" s="78" t="s">
        <v>100</v>
      </c>
      <c r="AP104" s="78" t="s">
        <v>100</v>
      </c>
      <c r="AQ104" s="78" t="s">
        <v>100</v>
      </c>
      <c r="AR104" s="78" t="s">
        <v>100</v>
      </c>
      <c r="AS104" s="78" t="s">
        <v>100</v>
      </c>
      <c r="AT104" s="78" t="s">
        <v>100</v>
      </c>
      <c r="AU104" s="78" t="s">
        <v>100</v>
      </c>
      <c r="AV104" s="78" t="s">
        <v>100</v>
      </c>
      <c r="AW104" s="78" t="s">
        <v>100</v>
      </c>
      <c r="AX104" s="78" t="s">
        <v>100</v>
      </c>
      <c r="AY104" s="78" t="s">
        <v>100</v>
      </c>
      <c r="AZ104" s="78" t="s">
        <v>100</v>
      </c>
      <c r="BA104" s="79" t="s">
        <v>100</v>
      </c>
      <c r="BB104" s="83" t="s">
        <v>68</v>
      </c>
      <c r="BC104" s="84">
        <v>796</v>
      </c>
      <c r="BD104" s="84">
        <v>796</v>
      </c>
      <c r="BE104" s="84">
        <v>796</v>
      </c>
      <c r="BF104" s="84">
        <v>796</v>
      </c>
      <c r="BG104" s="84">
        <v>796</v>
      </c>
      <c r="BH104" s="85">
        <v>796</v>
      </c>
      <c r="BI104" s="71" t="s">
        <v>69</v>
      </c>
      <c r="BJ104" s="72"/>
      <c r="BK104" s="72"/>
      <c r="BL104" s="72"/>
      <c r="BM104" s="72"/>
      <c r="BN104" s="72"/>
      <c r="BO104" s="72"/>
      <c r="BP104" s="72"/>
      <c r="BQ104" s="73"/>
      <c r="BR104" s="77">
        <v>1</v>
      </c>
      <c r="BS104" s="78"/>
      <c r="BT104" s="78"/>
      <c r="BU104" s="78"/>
      <c r="BV104" s="78"/>
      <c r="BW104" s="78"/>
      <c r="BX104" s="78"/>
      <c r="BY104" s="78"/>
      <c r="BZ104" s="78"/>
      <c r="CA104" s="78"/>
      <c r="CB104" s="79"/>
      <c r="CC104" s="74" t="s">
        <v>46</v>
      </c>
      <c r="CD104" s="75"/>
      <c r="CE104" s="75"/>
      <c r="CF104" s="75"/>
      <c r="CG104" s="75"/>
      <c r="CH104" s="75"/>
      <c r="CI104" s="76"/>
      <c r="CJ104" s="77" t="s">
        <v>172</v>
      </c>
      <c r="CK104" s="78"/>
      <c r="CL104" s="78"/>
      <c r="CM104" s="78"/>
      <c r="CN104" s="78"/>
      <c r="CO104" s="78"/>
      <c r="CP104" s="78"/>
      <c r="CQ104" s="78"/>
      <c r="CR104" s="79"/>
      <c r="CS104" s="80">
        <v>240000</v>
      </c>
      <c r="CT104" s="81">
        <f t="shared" si="4"/>
        <v>600000</v>
      </c>
      <c r="CU104" s="81">
        <f t="shared" si="4"/>
        <v>600000</v>
      </c>
      <c r="CV104" s="81">
        <f t="shared" si="4"/>
        <v>600000</v>
      </c>
      <c r="CW104" s="81">
        <f t="shared" si="4"/>
        <v>600000</v>
      </c>
      <c r="CX104" s="81">
        <f t="shared" si="4"/>
        <v>600000</v>
      </c>
      <c r="CY104" s="81">
        <f t="shared" si="4"/>
        <v>600000</v>
      </c>
      <c r="CZ104" s="81">
        <f t="shared" si="4"/>
        <v>600000</v>
      </c>
      <c r="DA104" s="81">
        <f t="shared" si="4"/>
        <v>600000</v>
      </c>
      <c r="DB104" s="81">
        <f t="shared" si="4"/>
        <v>600000</v>
      </c>
      <c r="DC104" s="81">
        <f t="shared" si="4"/>
        <v>600000</v>
      </c>
      <c r="DD104" s="81">
        <f t="shared" si="4"/>
        <v>600000</v>
      </c>
      <c r="DE104" s="81">
        <f t="shared" si="4"/>
        <v>600000</v>
      </c>
      <c r="DF104" s="82">
        <f t="shared" si="4"/>
        <v>600000</v>
      </c>
      <c r="DG104" s="83" t="s">
        <v>251</v>
      </c>
      <c r="DH104" s="84" t="s">
        <v>252</v>
      </c>
      <c r="DI104" s="84" t="s">
        <v>252</v>
      </c>
      <c r="DJ104" s="84" t="s">
        <v>252</v>
      </c>
      <c r="DK104" s="84" t="s">
        <v>252</v>
      </c>
      <c r="DL104" s="84" t="s">
        <v>252</v>
      </c>
      <c r="DM104" s="84" t="s">
        <v>252</v>
      </c>
      <c r="DN104" s="84" t="s">
        <v>252</v>
      </c>
      <c r="DO104" s="84" t="s">
        <v>252</v>
      </c>
      <c r="DP104" s="84" t="s">
        <v>252</v>
      </c>
      <c r="DQ104" s="84" t="s">
        <v>252</v>
      </c>
      <c r="DR104" s="84" t="s">
        <v>252</v>
      </c>
      <c r="DS104" s="85" t="s">
        <v>252</v>
      </c>
      <c r="DT104" s="83" t="s">
        <v>328</v>
      </c>
      <c r="DU104" s="84" t="s">
        <v>331</v>
      </c>
      <c r="DV104" s="84" t="s">
        <v>331</v>
      </c>
      <c r="DW104" s="84" t="s">
        <v>331</v>
      </c>
      <c r="DX104" s="84" t="s">
        <v>331</v>
      </c>
      <c r="DY104" s="84" t="s">
        <v>331</v>
      </c>
      <c r="DZ104" s="84" t="s">
        <v>331</v>
      </c>
      <c r="EA104" s="84" t="s">
        <v>331</v>
      </c>
      <c r="EB104" s="84" t="s">
        <v>331</v>
      </c>
      <c r="EC104" s="84" t="s">
        <v>331</v>
      </c>
      <c r="ED104" s="85" t="s">
        <v>331</v>
      </c>
      <c r="EE104" s="77" t="s">
        <v>379</v>
      </c>
      <c r="EF104" s="78" t="s">
        <v>246</v>
      </c>
      <c r="EG104" s="78" t="s">
        <v>246</v>
      </c>
      <c r="EH104" s="78" t="s">
        <v>246</v>
      </c>
      <c r="EI104" s="78" t="s">
        <v>246</v>
      </c>
      <c r="EJ104" s="78" t="s">
        <v>246</v>
      </c>
      <c r="EK104" s="78" t="s">
        <v>246</v>
      </c>
      <c r="EL104" s="78" t="s">
        <v>246</v>
      </c>
      <c r="EM104" s="78" t="s">
        <v>246</v>
      </c>
      <c r="EN104" s="78" t="s">
        <v>246</v>
      </c>
      <c r="EO104" s="78" t="s">
        <v>246</v>
      </c>
      <c r="EP104" s="79" t="s">
        <v>246</v>
      </c>
      <c r="EQ104" s="71" t="s">
        <v>64</v>
      </c>
      <c r="ER104" s="72" t="s">
        <v>240</v>
      </c>
      <c r="ES104" s="72" t="s">
        <v>240</v>
      </c>
      <c r="ET104" s="72" t="s">
        <v>240</v>
      </c>
      <c r="EU104" s="72" t="s">
        <v>240</v>
      </c>
      <c r="EV104" s="72" t="s">
        <v>240</v>
      </c>
      <c r="EW104" s="72" t="s">
        <v>240</v>
      </c>
      <c r="EX104" s="72" t="s">
        <v>240</v>
      </c>
      <c r="EY104" s="72" t="s">
        <v>240</v>
      </c>
      <c r="EZ104" s="72" t="s">
        <v>240</v>
      </c>
      <c r="FA104" s="72" t="s">
        <v>240</v>
      </c>
      <c r="FB104" s="72" t="s">
        <v>240</v>
      </c>
      <c r="FC104" s="72" t="s">
        <v>240</v>
      </c>
      <c r="FD104" s="73" t="s">
        <v>240</v>
      </c>
      <c r="FE104" s="1"/>
    </row>
    <row r="105" spans="1:161" ht="101.25" customHeight="1">
      <c r="A105" s="83" t="s">
        <v>474</v>
      </c>
      <c r="B105" s="84"/>
      <c r="C105" s="84"/>
      <c r="D105" s="84"/>
      <c r="E105" s="84"/>
      <c r="F105" s="84"/>
      <c r="G105" s="84"/>
      <c r="H105" s="85"/>
      <c r="I105" s="83" t="s">
        <v>105</v>
      </c>
      <c r="J105" s="84" t="s">
        <v>105</v>
      </c>
      <c r="K105" s="84" t="s">
        <v>105</v>
      </c>
      <c r="L105" s="84" t="s">
        <v>105</v>
      </c>
      <c r="M105" s="84" t="s">
        <v>105</v>
      </c>
      <c r="N105" s="84" t="s">
        <v>105</v>
      </c>
      <c r="O105" s="84" t="s">
        <v>105</v>
      </c>
      <c r="P105" s="84" t="s">
        <v>105</v>
      </c>
      <c r="Q105" s="85" t="s">
        <v>105</v>
      </c>
      <c r="R105" s="83" t="s">
        <v>249</v>
      </c>
      <c r="S105" s="84" t="s">
        <v>105</v>
      </c>
      <c r="T105" s="84" t="s">
        <v>105</v>
      </c>
      <c r="U105" s="84" t="s">
        <v>105</v>
      </c>
      <c r="V105" s="84" t="s">
        <v>105</v>
      </c>
      <c r="W105" s="84" t="s">
        <v>105</v>
      </c>
      <c r="X105" s="84" t="s">
        <v>105</v>
      </c>
      <c r="Y105" s="84" t="s">
        <v>105</v>
      </c>
      <c r="Z105" s="85" t="s">
        <v>105</v>
      </c>
      <c r="AA105" s="92" t="s">
        <v>250</v>
      </c>
      <c r="AB105" s="93" t="s">
        <v>250</v>
      </c>
      <c r="AC105" s="93" t="s">
        <v>250</v>
      </c>
      <c r="AD105" s="93" t="s">
        <v>250</v>
      </c>
      <c r="AE105" s="93" t="s">
        <v>250</v>
      </c>
      <c r="AF105" s="93" t="s">
        <v>250</v>
      </c>
      <c r="AG105" s="93" t="s">
        <v>250</v>
      </c>
      <c r="AH105" s="93" t="s">
        <v>250</v>
      </c>
      <c r="AI105" s="93" t="s">
        <v>250</v>
      </c>
      <c r="AJ105" s="93" t="s">
        <v>250</v>
      </c>
      <c r="AK105" s="93" t="s">
        <v>250</v>
      </c>
      <c r="AL105" s="94" t="s">
        <v>250</v>
      </c>
      <c r="AM105" s="77" t="s">
        <v>100</v>
      </c>
      <c r="AN105" s="78" t="s">
        <v>100</v>
      </c>
      <c r="AO105" s="78" t="s">
        <v>100</v>
      </c>
      <c r="AP105" s="78" t="s">
        <v>100</v>
      </c>
      <c r="AQ105" s="78" t="s">
        <v>100</v>
      </c>
      <c r="AR105" s="78" t="s">
        <v>100</v>
      </c>
      <c r="AS105" s="78" t="s">
        <v>100</v>
      </c>
      <c r="AT105" s="78" t="s">
        <v>100</v>
      </c>
      <c r="AU105" s="78" t="s">
        <v>100</v>
      </c>
      <c r="AV105" s="78" t="s">
        <v>100</v>
      </c>
      <c r="AW105" s="78" t="s">
        <v>100</v>
      </c>
      <c r="AX105" s="78" t="s">
        <v>100</v>
      </c>
      <c r="AY105" s="78" t="s">
        <v>100</v>
      </c>
      <c r="AZ105" s="78" t="s">
        <v>100</v>
      </c>
      <c r="BA105" s="79" t="s">
        <v>100</v>
      </c>
      <c r="BB105" s="83" t="s">
        <v>68</v>
      </c>
      <c r="BC105" s="84">
        <v>796</v>
      </c>
      <c r="BD105" s="84">
        <v>796</v>
      </c>
      <c r="BE105" s="84">
        <v>796</v>
      </c>
      <c r="BF105" s="84">
        <v>796</v>
      </c>
      <c r="BG105" s="84">
        <v>796</v>
      </c>
      <c r="BH105" s="85">
        <v>796</v>
      </c>
      <c r="BI105" s="71" t="s">
        <v>69</v>
      </c>
      <c r="BJ105" s="72"/>
      <c r="BK105" s="72"/>
      <c r="BL105" s="72"/>
      <c r="BM105" s="72"/>
      <c r="BN105" s="72"/>
      <c r="BO105" s="72"/>
      <c r="BP105" s="72"/>
      <c r="BQ105" s="73"/>
      <c r="BR105" s="77">
        <v>3</v>
      </c>
      <c r="BS105" s="78"/>
      <c r="BT105" s="78"/>
      <c r="BU105" s="78"/>
      <c r="BV105" s="78"/>
      <c r="BW105" s="78"/>
      <c r="BX105" s="78"/>
      <c r="BY105" s="78"/>
      <c r="BZ105" s="78"/>
      <c r="CA105" s="78"/>
      <c r="CB105" s="79"/>
      <c r="CC105" s="74" t="s">
        <v>46</v>
      </c>
      <c r="CD105" s="75"/>
      <c r="CE105" s="75"/>
      <c r="CF105" s="75"/>
      <c r="CG105" s="75"/>
      <c r="CH105" s="75"/>
      <c r="CI105" s="76"/>
      <c r="CJ105" s="77" t="s">
        <v>172</v>
      </c>
      <c r="CK105" s="78"/>
      <c r="CL105" s="78"/>
      <c r="CM105" s="78"/>
      <c r="CN105" s="78"/>
      <c r="CO105" s="78"/>
      <c r="CP105" s="78"/>
      <c r="CQ105" s="78"/>
      <c r="CR105" s="79"/>
      <c r="CS105" s="80">
        <v>600000</v>
      </c>
      <c r="CT105" s="81">
        <f t="shared" si="4"/>
        <v>600000</v>
      </c>
      <c r="CU105" s="81">
        <f t="shared" si="4"/>
        <v>600000</v>
      </c>
      <c r="CV105" s="81">
        <f t="shared" si="4"/>
        <v>600000</v>
      </c>
      <c r="CW105" s="81">
        <f t="shared" si="4"/>
        <v>600000</v>
      </c>
      <c r="CX105" s="81">
        <f t="shared" si="4"/>
        <v>600000</v>
      </c>
      <c r="CY105" s="81">
        <f t="shared" si="4"/>
        <v>600000</v>
      </c>
      <c r="CZ105" s="81">
        <f t="shared" si="4"/>
        <v>600000</v>
      </c>
      <c r="DA105" s="81">
        <f t="shared" si="4"/>
        <v>600000</v>
      </c>
      <c r="DB105" s="81">
        <f t="shared" si="4"/>
        <v>600000</v>
      </c>
      <c r="DC105" s="81">
        <f t="shared" si="4"/>
        <v>600000</v>
      </c>
      <c r="DD105" s="81">
        <f t="shared" si="4"/>
        <v>600000</v>
      </c>
      <c r="DE105" s="81">
        <f t="shared" si="4"/>
        <v>600000</v>
      </c>
      <c r="DF105" s="82">
        <f t="shared" si="4"/>
        <v>600000</v>
      </c>
      <c r="DG105" s="83" t="s">
        <v>251</v>
      </c>
      <c r="DH105" s="84" t="s">
        <v>252</v>
      </c>
      <c r="DI105" s="84" t="s">
        <v>252</v>
      </c>
      <c r="DJ105" s="84" t="s">
        <v>252</v>
      </c>
      <c r="DK105" s="84" t="s">
        <v>252</v>
      </c>
      <c r="DL105" s="84" t="s">
        <v>252</v>
      </c>
      <c r="DM105" s="84" t="s">
        <v>252</v>
      </c>
      <c r="DN105" s="84" t="s">
        <v>252</v>
      </c>
      <c r="DO105" s="84" t="s">
        <v>252</v>
      </c>
      <c r="DP105" s="84" t="s">
        <v>252</v>
      </c>
      <c r="DQ105" s="84" t="s">
        <v>252</v>
      </c>
      <c r="DR105" s="84" t="s">
        <v>252</v>
      </c>
      <c r="DS105" s="85" t="s">
        <v>252</v>
      </c>
      <c r="DT105" s="83" t="s">
        <v>328</v>
      </c>
      <c r="DU105" s="84" t="s">
        <v>331</v>
      </c>
      <c r="DV105" s="84" t="s">
        <v>331</v>
      </c>
      <c r="DW105" s="84" t="s">
        <v>331</v>
      </c>
      <c r="DX105" s="84" t="s">
        <v>331</v>
      </c>
      <c r="DY105" s="84" t="s">
        <v>331</v>
      </c>
      <c r="DZ105" s="84" t="s">
        <v>331</v>
      </c>
      <c r="EA105" s="84" t="s">
        <v>331</v>
      </c>
      <c r="EB105" s="84" t="s">
        <v>331</v>
      </c>
      <c r="EC105" s="84" t="s">
        <v>331</v>
      </c>
      <c r="ED105" s="85" t="s">
        <v>331</v>
      </c>
      <c r="EE105" s="77" t="s">
        <v>379</v>
      </c>
      <c r="EF105" s="78" t="s">
        <v>246</v>
      </c>
      <c r="EG105" s="78" t="s">
        <v>246</v>
      </c>
      <c r="EH105" s="78" t="s">
        <v>246</v>
      </c>
      <c r="EI105" s="78" t="s">
        <v>246</v>
      </c>
      <c r="EJ105" s="78" t="s">
        <v>246</v>
      </c>
      <c r="EK105" s="78" t="s">
        <v>246</v>
      </c>
      <c r="EL105" s="78" t="s">
        <v>246</v>
      </c>
      <c r="EM105" s="78" t="s">
        <v>246</v>
      </c>
      <c r="EN105" s="78" t="s">
        <v>246</v>
      </c>
      <c r="EO105" s="78" t="s">
        <v>246</v>
      </c>
      <c r="EP105" s="79" t="s">
        <v>246</v>
      </c>
      <c r="EQ105" s="71" t="s">
        <v>64</v>
      </c>
      <c r="ER105" s="72" t="s">
        <v>240</v>
      </c>
      <c r="ES105" s="72" t="s">
        <v>240</v>
      </c>
      <c r="ET105" s="72" t="s">
        <v>240</v>
      </c>
      <c r="EU105" s="72" t="s">
        <v>240</v>
      </c>
      <c r="EV105" s="72" t="s">
        <v>240</v>
      </c>
      <c r="EW105" s="72" t="s">
        <v>240</v>
      </c>
      <c r="EX105" s="72" t="s">
        <v>240</v>
      </c>
      <c r="EY105" s="72" t="s">
        <v>240</v>
      </c>
      <c r="EZ105" s="72" t="s">
        <v>240</v>
      </c>
      <c r="FA105" s="72" t="s">
        <v>240</v>
      </c>
      <c r="FB105" s="72" t="s">
        <v>240</v>
      </c>
      <c r="FC105" s="72" t="s">
        <v>240</v>
      </c>
      <c r="FD105" s="73" t="s">
        <v>240</v>
      </c>
      <c r="FE105" s="1"/>
    </row>
    <row r="106" spans="1:160" s="28" customFormat="1" ht="79.5" customHeight="1">
      <c r="A106" s="66"/>
      <c r="B106" s="67"/>
      <c r="C106" s="67"/>
      <c r="D106" s="67"/>
      <c r="E106" s="67"/>
      <c r="F106" s="67"/>
      <c r="G106" s="67"/>
      <c r="H106" s="68"/>
      <c r="I106" s="66"/>
      <c r="J106" s="67"/>
      <c r="K106" s="67"/>
      <c r="L106" s="67"/>
      <c r="M106" s="67"/>
      <c r="N106" s="67"/>
      <c r="O106" s="67"/>
      <c r="P106" s="67"/>
      <c r="Q106" s="68"/>
      <c r="R106" s="66"/>
      <c r="S106" s="67"/>
      <c r="T106" s="67"/>
      <c r="U106" s="67"/>
      <c r="V106" s="67"/>
      <c r="W106" s="67"/>
      <c r="X106" s="67"/>
      <c r="Y106" s="67"/>
      <c r="Z106" s="68"/>
      <c r="AA106" s="86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8"/>
      <c r="AM106" s="71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3"/>
      <c r="BB106" s="66"/>
      <c r="BC106" s="67"/>
      <c r="BD106" s="67"/>
      <c r="BE106" s="67"/>
      <c r="BF106" s="67"/>
      <c r="BG106" s="67"/>
      <c r="BH106" s="68"/>
      <c r="BI106" s="71"/>
      <c r="BJ106" s="72"/>
      <c r="BK106" s="72"/>
      <c r="BL106" s="72"/>
      <c r="BM106" s="72"/>
      <c r="BN106" s="72"/>
      <c r="BO106" s="72"/>
      <c r="BP106" s="72"/>
      <c r="BQ106" s="73"/>
      <c r="BR106" s="71"/>
      <c r="BS106" s="72"/>
      <c r="BT106" s="72"/>
      <c r="BU106" s="72"/>
      <c r="BV106" s="72"/>
      <c r="BW106" s="72"/>
      <c r="BX106" s="72"/>
      <c r="BY106" s="72"/>
      <c r="BZ106" s="72"/>
      <c r="CA106" s="72"/>
      <c r="CB106" s="73"/>
      <c r="CC106" s="191"/>
      <c r="CD106" s="192"/>
      <c r="CE106" s="192"/>
      <c r="CF106" s="192"/>
      <c r="CG106" s="192"/>
      <c r="CH106" s="192"/>
      <c r="CI106" s="193"/>
      <c r="CJ106" s="203" t="s">
        <v>394</v>
      </c>
      <c r="CK106" s="207"/>
      <c r="CL106" s="207"/>
      <c r="CM106" s="207"/>
      <c r="CN106" s="207"/>
      <c r="CO106" s="207"/>
      <c r="CP106" s="207"/>
      <c r="CQ106" s="207"/>
      <c r="CR106" s="208"/>
      <c r="CS106" s="204">
        <f>SUM(CS89:CS105)</f>
        <v>18277473.68</v>
      </c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5"/>
      <c r="DD106" s="205"/>
      <c r="DE106" s="205"/>
      <c r="DF106" s="206"/>
      <c r="DG106" s="66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8"/>
      <c r="DT106" s="66"/>
      <c r="DU106" s="67"/>
      <c r="DV106" s="67"/>
      <c r="DW106" s="67"/>
      <c r="DX106" s="67"/>
      <c r="DY106" s="67"/>
      <c r="DZ106" s="67"/>
      <c r="EA106" s="67"/>
      <c r="EB106" s="67"/>
      <c r="EC106" s="67"/>
      <c r="ED106" s="68"/>
      <c r="EE106" s="71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3"/>
      <c r="EQ106" s="128"/>
      <c r="ER106" s="129"/>
      <c r="ES106" s="129"/>
      <c r="ET106" s="129"/>
      <c r="EU106" s="129"/>
      <c r="EV106" s="129"/>
      <c r="EW106" s="129"/>
      <c r="EX106" s="129"/>
      <c r="EY106" s="129"/>
      <c r="EZ106" s="129"/>
      <c r="FA106" s="129"/>
      <c r="FB106" s="129"/>
      <c r="FC106" s="129"/>
      <c r="FD106" s="130"/>
    </row>
    <row r="107" spans="1:160" ht="41.25" customHeight="1">
      <c r="A107" s="134"/>
      <c r="B107" s="135"/>
      <c r="C107" s="135"/>
      <c r="D107" s="135"/>
      <c r="E107" s="135"/>
      <c r="F107" s="135"/>
      <c r="G107" s="135"/>
      <c r="H107" s="136"/>
      <c r="I107" s="134"/>
      <c r="J107" s="135"/>
      <c r="K107" s="135"/>
      <c r="L107" s="135"/>
      <c r="M107" s="135"/>
      <c r="N107" s="135"/>
      <c r="O107" s="135"/>
      <c r="P107" s="135"/>
      <c r="Q107" s="136"/>
      <c r="R107" s="134"/>
      <c r="S107" s="135"/>
      <c r="T107" s="135"/>
      <c r="U107" s="135"/>
      <c r="V107" s="135"/>
      <c r="W107" s="135"/>
      <c r="X107" s="135"/>
      <c r="Y107" s="135"/>
      <c r="Z107" s="136"/>
      <c r="AA107" s="147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9"/>
      <c r="AM107" s="147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9"/>
      <c r="BB107" s="134"/>
      <c r="BC107" s="135"/>
      <c r="BD107" s="135"/>
      <c r="BE107" s="135"/>
      <c r="BF107" s="135"/>
      <c r="BG107" s="135"/>
      <c r="BH107" s="136"/>
      <c r="BI107" s="147"/>
      <c r="BJ107" s="148"/>
      <c r="BK107" s="148"/>
      <c r="BL107" s="148"/>
      <c r="BM107" s="148"/>
      <c r="BN107" s="148"/>
      <c r="BO107" s="148"/>
      <c r="BP107" s="148"/>
      <c r="BQ107" s="149"/>
      <c r="BR107" s="95"/>
      <c r="BS107" s="96"/>
      <c r="BT107" s="96"/>
      <c r="BU107" s="96"/>
      <c r="BV107" s="96"/>
      <c r="BW107" s="96"/>
      <c r="BX107" s="96"/>
      <c r="BY107" s="96"/>
      <c r="BZ107" s="96"/>
      <c r="CA107" s="96"/>
      <c r="CB107" s="97"/>
      <c r="CC107" s="164" t="s">
        <v>142</v>
      </c>
      <c r="CD107" s="165"/>
      <c r="CE107" s="165"/>
      <c r="CF107" s="165"/>
      <c r="CG107" s="165"/>
      <c r="CH107" s="165"/>
      <c r="CI107" s="166"/>
      <c r="CJ107" s="77"/>
      <c r="CK107" s="78"/>
      <c r="CL107" s="78"/>
      <c r="CM107" s="78"/>
      <c r="CN107" s="78"/>
      <c r="CO107" s="78"/>
      <c r="CP107" s="78"/>
      <c r="CQ107" s="78"/>
      <c r="CR107" s="79"/>
      <c r="CS107" s="45">
        <f>CS106+CS87+CS80+CS59</f>
        <v>132547488.69</v>
      </c>
      <c r="CT107" s="134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6"/>
      <c r="DG107" s="134"/>
      <c r="DH107" s="135"/>
      <c r="DI107" s="135"/>
      <c r="DJ107" s="135"/>
      <c r="DK107" s="135"/>
      <c r="DL107" s="135"/>
      <c r="DM107" s="135"/>
      <c r="DN107" s="135"/>
      <c r="DO107" s="135"/>
      <c r="DP107" s="135"/>
      <c r="DQ107" s="136"/>
      <c r="DR107" s="147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9"/>
      <c r="ED107" s="95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7"/>
      <c r="ER107" s="95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7"/>
    </row>
    <row r="108" spans="1:151" ht="0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</row>
    <row r="109" spans="1:151" ht="69.75" customHeight="1" hidden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</row>
    <row r="110" spans="1:151" ht="33.75" customHeight="1">
      <c r="A110" s="189" t="s">
        <v>480</v>
      </c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"/>
      <c r="CD110" s="3"/>
      <c r="CE110" s="3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3"/>
      <c r="CU110" s="146" t="s">
        <v>23</v>
      </c>
      <c r="CV110" s="146"/>
      <c r="CW110" s="160" t="s">
        <v>168</v>
      </c>
      <c r="CX110" s="160"/>
      <c r="CY110" s="160"/>
      <c r="CZ110" s="160"/>
      <c r="DA110" s="160"/>
      <c r="DB110" s="163" t="s">
        <v>23</v>
      </c>
      <c r="DC110" s="163"/>
      <c r="DD110" s="163"/>
      <c r="DE110" s="160" t="s">
        <v>487</v>
      </c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20"/>
      <c r="DY110" s="20"/>
      <c r="DZ110" s="20"/>
      <c r="EA110" s="20"/>
      <c r="EB110" s="160" t="s">
        <v>448</v>
      </c>
      <c r="EC110" s="160"/>
      <c r="ED110" s="160"/>
      <c r="EE110" s="160"/>
      <c r="EF110" s="160"/>
      <c r="EG110" s="160"/>
      <c r="EH110" s="160"/>
      <c r="EI110" s="160"/>
      <c r="EJ110" s="160"/>
      <c r="EK110" s="160"/>
      <c r="EL110" s="160"/>
      <c r="EM110" s="160"/>
      <c r="EN110" s="160"/>
      <c r="EO110" s="160"/>
      <c r="EP110" s="160"/>
      <c r="EQ110" s="160"/>
      <c r="ER110" s="160"/>
      <c r="ES110" s="160"/>
      <c r="ET110" s="160"/>
      <c r="EU110" s="160"/>
    </row>
    <row r="111" spans="1:151" ht="18.75" customHeight="1">
      <c r="A111" s="161" t="s">
        <v>21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21"/>
      <c r="CD111" s="22"/>
      <c r="CE111" s="22"/>
      <c r="CF111" s="161" t="s">
        <v>22</v>
      </c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22"/>
      <c r="CU111" s="22"/>
      <c r="CV111" s="22"/>
      <c r="CW111" s="150" t="s">
        <v>25</v>
      </c>
      <c r="CX111" s="150"/>
      <c r="CY111" s="150"/>
      <c r="CZ111" s="150"/>
      <c r="DA111" s="150"/>
      <c r="DB111" s="150"/>
      <c r="DC111" s="150"/>
      <c r="DD111" s="150"/>
      <c r="DE111" s="150"/>
      <c r="DF111" s="150"/>
      <c r="DG111" s="150"/>
      <c r="DH111" s="150"/>
      <c r="DI111" s="150"/>
      <c r="DJ111" s="150"/>
      <c r="DK111" s="150"/>
      <c r="DL111" s="150"/>
      <c r="DM111" s="150"/>
      <c r="DN111" s="150"/>
      <c r="DO111" s="150"/>
      <c r="DP111" s="150"/>
      <c r="DQ111" s="150"/>
      <c r="DR111" s="150"/>
      <c r="DS111" s="150"/>
      <c r="DT111" s="150"/>
      <c r="DU111" s="150"/>
      <c r="DV111" s="150"/>
      <c r="DW111" s="150"/>
      <c r="DX111" s="150"/>
      <c r="DY111" s="150"/>
      <c r="DZ111" s="150"/>
      <c r="EA111" s="150"/>
      <c r="EB111" s="150"/>
      <c r="EC111" s="150"/>
      <c r="ED111" s="150"/>
      <c r="EE111" s="150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3"/>
      <c r="ES111" s="3"/>
      <c r="ET111" s="3"/>
      <c r="EU111" s="3"/>
    </row>
    <row r="112" spans="1:147" s="7" customFormat="1" ht="25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112" t="s">
        <v>26</v>
      </c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</row>
    <row r="113" spans="1:147" s="7" customFormat="1" ht="19.5" customHeight="1" hidden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</row>
    <row r="114" spans="1:147" s="7" customFormat="1" ht="24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</row>
    <row r="115" s="3" customFormat="1" ht="14.25" customHeight="1"/>
    <row r="116" spans="1:151" ht="36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</row>
    <row r="117" spans="1:147" s="7" customFormat="1" ht="24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</row>
    <row r="118" spans="1:151" ht="30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</row>
    <row r="119" spans="1:147" s="7" customFormat="1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</row>
    <row r="120" spans="1:147" s="7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</row>
    <row r="121" spans="1:147" s="7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</row>
    <row r="122" spans="1:15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</row>
    <row r="123" spans="1:15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</row>
    <row r="124" spans="1:151" s="1" customFormat="1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</row>
    <row r="125" spans="1:151" s="6" customFormat="1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22"/>
      <c r="ES125" s="22"/>
      <c r="ET125" s="22"/>
      <c r="EU125" s="22"/>
    </row>
    <row r="126" spans="1:147" s="1" customFormat="1" ht="20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</row>
  </sheetData>
  <sheetProtection/>
  <mergeCells count="1314">
    <mergeCell ref="DG35:DS35"/>
    <mergeCell ref="DT35:ED35"/>
    <mergeCell ref="EE35:EP35"/>
    <mergeCell ref="EQ35:FD35"/>
    <mergeCell ref="BB35:BH35"/>
    <mergeCell ref="BI35:BQ35"/>
    <mergeCell ref="BR35:CB35"/>
    <mergeCell ref="CC35:CI35"/>
    <mergeCell ref="CJ35:CR35"/>
    <mergeCell ref="CS35:DF35"/>
    <mergeCell ref="DT105:ED105"/>
    <mergeCell ref="EE105:EP105"/>
    <mergeCell ref="EQ105:FD105"/>
    <mergeCell ref="BI105:BQ105"/>
    <mergeCell ref="BR105:CB105"/>
    <mergeCell ref="CC105:CI105"/>
    <mergeCell ref="CJ105:CR105"/>
    <mergeCell ref="CS105:DF105"/>
    <mergeCell ref="DG105:DS105"/>
    <mergeCell ref="A105:H105"/>
    <mergeCell ref="I105:Q105"/>
    <mergeCell ref="R105:Z105"/>
    <mergeCell ref="AA105:AL105"/>
    <mergeCell ref="AM105:BA105"/>
    <mergeCell ref="BB105:BH105"/>
    <mergeCell ref="EQ101:FD101"/>
    <mergeCell ref="BI101:BQ101"/>
    <mergeCell ref="BR101:CB101"/>
    <mergeCell ref="CC101:CI101"/>
    <mergeCell ref="CJ101:CR101"/>
    <mergeCell ref="CS101:DF101"/>
    <mergeCell ref="DG101:DS101"/>
    <mergeCell ref="A101:H101"/>
    <mergeCell ref="I101:Q101"/>
    <mergeCell ref="R101:Z101"/>
    <mergeCell ref="AA101:AL101"/>
    <mergeCell ref="AM101:BA101"/>
    <mergeCell ref="BB101:BH101"/>
    <mergeCell ref="BI99:BQ99"/>
    <mergeCell ref="BR99:CB99"/>
    <mergeCell ref="EQ99:FD99"/>
    <mergeCell ref="CC99:CI99"/>
    <mergeCell ref="CJ99:CR99"/>
    <mergeCell ref="CS99:DF99"/>
    <mergeCell ref="DG99:DS99"/>
    <mergeCell ref="DT99:ED99"/>
    <mergeCell ref="EE99:EP99"/>
    <mergeCell ref="A99:H99"/>
    <mergeCell ref="I99:Q99"/>
    <mergeCell ref="R99:Z99"/>
    <mergeCell ref="AA99:AL99"/>
    <mergeCell ref="AM99:BA99"/>
    <mergeCell ref="BB99:BH99"/>
    <mergeCell ref="CJ87:CR87"/>
    <mergeCell ref="CS87:DF87"/>
    <mergeCell ref="DG87:DS87"/>
    <mergeCell ref="DT87:ED87"/>
    <mergeCell ref="EE87:EP87"/>
    <mergeCell ref="EQ87:FD87"/>
    <mergeCell ref="EQ86:FD86"/>
    <mergeCell ref="A87:H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C86:CI86"/>
    <mergeCell ref="CJ86:CR86"/>
    <mergeCell ref="CS86:DF86"/>
    <mergeCell ref="DG86:DS86"/>
    <mergeCell ref="DT86:ED86"/>
    <mergeCell ref="EE86:EP86"/>
    <mergeCell ref="EE84:EP84"/>
    <mergeCell ref="EQ84:FD84"/>
    <mergeCell ref="A86:H86"/>
    <mergeCell ref="I86:Q86"/>
    <mergeCell ref="R86:Z86"/>
    <mergeCell ref="AA86:AL86"/>
    <mergeCell ref="AM86:BA86"/>
    <mergeCell ref="BB86:BH86"/>
    <mergeCell ref="BI86:BQ86"/>
    <mergeCell ref="BR86:CB86"/>
    <mergeCell ref="BR84:CB84"/>
    <mergeCell ref="CC84:CI84"/>
    <mergeCell ref="CJ84:CR84"/>
    <mergeCell ref="CS84:DF84"/>
    <mergeCell ref="DG84:DS84"/>
    <mergeCell ref="DT84:ED84"/>
    <mergeCell ref="DT83:ED83"/>
    <mergeCell ref="EE83:EP83"/>
    <mergeCell ref="EQ83:FD83"/>
    <mergeCell ref="A84:H84"/>
    <mergeCell ref="I84:Q84"/>
    <mergeCell ref="R84:Z84"/>
    <mergeCell ref="AA84:AL84"/>
    <mergeCell ref="AM84:BA84"/>
    <mergeCell ref="BB84:BH84"/>
    <mergeCell ref="BI84:BQ84"/>
    <mergeCell ref="BI83:BQ83"/>
    <mergeCell ref="BR83:CB83"/>
    <mergeCell ref="CC83:CI83"/>
    <mergeCell ref="CJ83:CR83"/>
    <mergeCell ref="CS83:DF83"/>
    <mergeCell ref="DG83:DS83"/>
    <mergeCell ref="A83:H83"/>
    <mergeCell ref="I83:Q83"/>
    <mergeCell ref="R83:Z83"/>
    <mergeCell ref="AA83:AL83"/>
    <mergeCell ref="AM83:BA83"/>
    <mergeCell ref="BB83:BH83"/>
    <mergeCell ref="CJ82:CR82"/>
    <mergeCell ref="CS82:DF82"/>
    <mergeCell ref="DG82:DS82"/>
    <mergeCell ref="DT82:ED82"/>
    <mergeCell ref="EE82:EP82"/>
    <mergeCell ref="EQ82:FD82"/>
    <mergeCell ref="A81:FD81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79:CR79"/>
    <mergeCell ref="CS79:DF79"/>
    <mergeCell ref="DG79:DS79"/>
    <mergeCell ref="DT79:ED79"/>
    <mergeCell ref="EE79:EP79"/>
    <mergeCell ref="EQ79:FD79"/>
    <mergeCell ref="EQ78:FD78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CC78:CI78"/>
    <mergeCell ref="CJ78:CR78"/>
    <mergeCell ref="CS78:DF78"/>
    <mergeCell ref="DG78:DS78"/>
    <mergeCell ref="DT78:ED78"/>
    <mergeCell ref="EE78:EP78"/>
    <mergeCell ref="EE77:EP77"/>
    <mergeCell ref="EQ77:FD77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BR77:CB77"/>
    <mergeCell ref="CC77:CI77"/>
    <mergeCell ref="CJ77:CR77"/>
    <mergeCell ref="CS77:DF77"/>
    <mergeCell ref="DG77:DS77"/>
    <mergeCell ref="DT77:ED77"/>
    <mergeCell ref="DT76:ED76"/>
    <mergeCell ref="EE76:EP76"/>
    <mergeCell ref="EQ76:FD76"/>
    <mergeCell ref="A77:H77"/>
    <mergeCell ref="I77:Q77"/>
    <mergeCell ref="R77:Z77"/>
    <mergeCell ref="AA77:AL77"/>
    <mergeCell ref="AM77:BA77"/>
    <mergeCell ref="BB77:BH77"/>
    <mergeCell ref="BI77:BQ77"/>
    <mergeCell ref="BI76:BQ76"/>
    <mergeCell ref="BR76:CB76"/>
    <mergeCell ref="CC76:CI76"/>
    <mergeCell ref="CJ76:CR76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CJ75:CR75"/>
    <mergeCell ref="CS75:DF75"/>
    <mergeCell ref="DG75:DS75"/>
    <mergeCell ref="DT75:ED75"/>
    <mergeCell ref="EE75:EP75"/>
    <mergeCell ref="EQ75:FD75"/>
    <mergeCell ref="EQ74:FD74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C74:CI74"/>
    <mergeCell ref="CJ74:CR74"/>
    <mergeCell ref="CS74:DF74"/>
    <mergeCell ref="DG74:DS74"/>
    <mergeCell ref="DT74:ED74"/>
    <mergeCell ref="EE74:EP74"/>
    <mergeCell ref="EE73:EP73"/>
    <mergeCell ref="EQ73:FD73"/>
    <mergeCell ref="A74:H74"/>
    <mergeCell ref="I74:Q74"/>
    <mergeCell ref="R74:Z74"/>
    <mergeCell ref="AA74:AL74"/>
    <mergeCell ref="AM74:BA74"/>
    <mergeCell ref="BB74:BH74"/>
    <mergeCell ref="BI74:BQ74"/>
    <mergeCell ref="BR74:CB74"/>
    <mergeCell ref="BR73:CB73"/>
    <mergeCell ref="CC73:CI73"/>
    <mergeCell ref="CJ73:CR73"/>
    <mergeCell ref="CS73:DF73"/>
    <mergeCell ref="DG73:DS73"/>
    <mergeCell ref="DT73:ED73"/>
    <mergeCell ref="DT72:ED72"/>
    <mergeCell ref="EE72:EP72"/>
    <mergeCell ref="EQ72:FD72"/>
    <mergeCell ref="A73:H73"/>
    <mergeCell ref="I73:Q73"/>
    <mergeCell ref="R73:Z73"/>
    <mergeCell ref="AA73:AL73"/>
    <mergeCell ref="AM73:BA73"/>
    <mergeCell ref="BB73:BH73"/>
    <mergeCell ref="BI73:BQ73"/>
    <mergeCell ref="BI72:BQ72"/>
    <mergeCell ref="BR72:CB72"/>
    <mergeCell ref="CC72:CI72"/>
    <mergeCell ref="CJ72:CR72"/>
    <mergeCell ref="CS72:DF72"/>
    <mergeCell ref="DG72:DS72"/>
    <mergeCell ref="A72:H72"/>
    <mergeCell ref="I72:Q72"/>
    <mergeCell ref="R72:Z72"/>
    <mergeCell ref="AA72:AL72"/>
    <mergeCell ref="AM72:BA72"/>
    <mergeCell ref="BB72:BH72"/>
    <mergeCell ref="CJ71:CR71"/>
    <mergeCell ref="CS71:DF71"/>
    <mergeCell ref="DG71:DS71"/>
    <mergeCell ref="DT71:ED71"/>
    <mergeCell ref="EE71:EP71"/>
    <mergeCell ref="EQ71:FD71"/>
    <mergeCell ref="EQ70:FD70"/>
    <mergeCell ref="A71:H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C70:CI70"/>
    <mergeCell ref="CJ70:CR70"/>
    <mergeCell ref="CS70:DF70"/>
    <mergeCell ref="DG70:DS70"/>
    <mergeCell ref="DT70:ED70"/>
    <mergeCell ref="EE70:EP70"/>
    <mergeCell ref="EE69:EP69"/>
    <mergeCell ref="EQ69:FD69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BR69:CB69"/>
    <mergeCell ref="CC69:CI69"/>
    <mergeCell ref="CJ69:CR69"/>
    <mergeCell ref="CS69:DF69"/>
    <mergeCell ref="DG69:DS69"/>
    <mergeCell ref="DT69:ED69"/>
    <mergeCell ref="DT37:ED37"/>
    <mergeCell ref="EE37:EP37"/>
    <mergeCell ref="EQ37:FD37"/>
    <mergeCell ref="A69:H69"/>
    <mergeCell ref="I69:Q69"/>
    <mergeCell ref="R69:Z69"/>
    <mergeCell ref="AA69:AL69"/>
    <mergeCell ref="AM69:BA69"/>
    <mergeCell ref="BB69:BH69"/>
    <mergeCell ref="BI69:BQ69"/>
    <mergeCell ref="BI37:BQ37"/>
    <mergeCell ref="BR37:CB37"/>
    <mergeCell ref="CC37:CI37"/>
    <mergeCell ref="CJ37:CR37"/>
    <mergeCell ref="CS37:DF37"/>
    <mergeCell ref="DG37:DS37"/>
    <mergeCell ref="A37:H37"/>
    <mergeCell ref="I37:Q37"/>
    <mergeCell ref="R37:Z37"/>
    <mergeCell ref="AA37:AL37"/>
    <mergeCell ref="AM37:BA37"/>
    <mergeCell ref="BB37:BH37"/>
    <mergeCell ref="CJ68:CR68"/>
    <mergeCell ref="CS68:DF68"/>
    <mergeCell ref="DG68:DS68"/>
    <mergeCell ref="DT68:ED68"/>
    <mergeCell ref="EE68:EP68"/>
    <mergeCell ref="EQ68:FD68"/>
    <mergeCell ref="EQ67:FD67"/>
    <mergeCell ref="A68:H68"/>
    <mergeCell ref="I68:Q68"/>
    <mergeCell ref="R68:Z68"/>
    <mergeCell ref="AA68:AL68"/>
    <mergeCell ref="AM68:BA68"/>
    <mergeCell ref="BB68:BH68"/>
    <mergeCell ref="BI68:BQ68"/>
    <mergeCell ref="BR68:CB68"/>
    <mergeCell ref="CC68:CI68"/>
    <mergeCell ref="CC67:CI67"/>
    <mergeCell ref="CJ67:CR67"/>
    <mergeCell ref="CS67:DF67"/>
    <mergeCell ref="DG67:DS67"/>
    <mergeCell ref="DT67:ED67"/>
    <mergeCell ref="EE67:EP67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BR67:CB67"/>
    <mergeCell ref="BR66:CB66"/>
    <mergeCell ref="CC66:CI66"/>
    <mergeCell ref="CJ66:CR66"/>
    <mergeCell ref="CS66:DF66"/>
    <mergeCell ref="DG66:DS66"/>
    <mergeCell ref="DT66:ED66"/>
    <mergeCell ref="DT39:ED39"/>
    <mergeCell ref="EE39:EP39"/>
    <mergeCell ref="EQ39:FD39"/>
    <mergeCell ref="A66:H66"/>
    <mergeCell ref="I66:Q66"/>
    <mergeCell ref="R66:Z66"/>
    <mergeCell ref="AA66:AL66"/>
    <mergeCell ref="AM66:BA66"/>
    <mergeCell ref="BB66:BH66"/>
    <mergeCell ref="BI66:BQ66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CJ38:CR38"/>
    <mergeCell ref="CS38:DF38"/>
    <mergeCell ref="DG38:DS38"/>
    <mergeCell ref="DT38:ED38"/>
    <mergeCell ref="EE38:EP38"/>
    <mergeCell ref="EQ38:FD38"/>
    <mergeCell ref="EQ65:FD65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C65:CI65"/>
    <mergeCell ref="CJ65:CR65"/>
    <mergeCell ref="CS65:DF65"/>
    <mergeCell ref="DG65:DS65"/>
    <mergeCell ref="DT65:ED65"/>
    <mergeCell ref="EE65:EP65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BR64:CB64"/>
    <mergeCell ref="CC64:CI64"/>
    <mergeCell ref="CJ64:CR64"/>
    <mergeCell ref="CS64:DF64"/>
    <mergeCell ref="DG64:DS64"/>
    <mergeCell ref="DT64:ED64"/>
    <mergeCell ref="DT63:ED63"/>
    <mergeCell ref="EE63:EP63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I63:BQ63"/>
    <mergeCell ref="BR63:CB63"/>
    <mergeCell ref="CC63:CI63"/>
    <mergeCell ref="CJ63:CR63"/>
    <mergeCell ref="CS63:DF63"/>
    <mergeCell ref="DG63:DS63"/>
    <mergeCell ref="A63:H63"/>
    <mergeCell ref="I63:Q63"/>
    <mergeCell ref="R63:Z63"/>
    <mergeCell ref="AA63:AL63"/>
    <mergeCell ref="AM63:BA63"/>
    <mergeCell ref="BB63:BH63"/>
    <mergeCell ref="CJ62:CR62"/>
    <mergeCell ref="CS62:DF62"/>
    <mergeCell ref="DG62:DS62"/>
    <mergeCell ref="DT62:ED62"/>
    <mergeCell ref="EE62:EP62"/>
    <mergeCell ref="EQ62:FD62"/>
    <mergeCell ref="EQ57:FD57"/>
    <mergeCell ref="A62:H62"/>
    <mergeCell ref="I62:Q62"/>
    <mergeCell ref="R62:Z62"/>
    <mergeCell ref="AA62:AL62"/>
    <mergeCell ref="AM62:BA62"/>
    <mergeCell ref="BB62:BH62"/>
    <mergeCell ref="BI62:BQ62"/>
    <mergeCell ref="BR62:CB62"/>
    <mergeCell ref="CC62:CI62"/>
    <mergeCell ref="CC57:CI57"/>
    <mergeCell ref="CJ57:CR57"/>
    <mergeCell ref="CS57:DF57"/>
    <mergeCell ref="DG57:DS57"/>
    <mergeCell ref="DT57:ED57"/>
    <mergeCell ref="EE57:EP57"/>
    <mergeCell ref="EE56:EP56"/>
    <mergeCell ref="EQ56:FD56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CJ54:CR54"/>
    <mergeCell ref="CS54:DF54"/>
    <mergeCell ref="DG54:DS54"/>
    <mergeCell ref="DT54:ED54"/>
    <mergeCell ref="EE54:EP54"/>
    <mergeCell ref="EQ54:FD54"/>
    <mergeCell ref="EQ53:FD53"/>
    <mergeCell ref="A54:H54"/>
    <mergeCell ref="I54:Q54"/>
    <mergeCell ref="R54:Z54"/>
    <mergeCell ref="AA54:AL54"/>
    <mergeCell ref="AM54:BA54"/>
    <mergeCell ref="BB54:BH54"/>
    <mergeCell ref="BI54:BQ54"/>
    <mergeCell ref="BR54:CB54"/>
    <mergeCell ref="CC54:CI54"/>
    <mergeCell ref="CC53:CI53"/>
    <mergeCell ref="CJ53:CR53"/>
    <mergeCell ref="CS53:DF53"/>
    <mergeCell ref="DG53:DS53"/>
    <mergeCell ref="DT53:ED53"/>
    <mergeCell ref="EE53:EP53"/>
    <mergeCell ref="EE52:EP52"/>
    <mergeCell ref="EQ52:FD52"/>
    <mergeCell ref="A53:H53"/>
    <mergeCell ref="I53:Q53"/>
    <mergeCell ref="R53:Z53"/>
    <mergeCell ref="AA53:AL53"/>
    <mergeCell ref="AM53:BA53"/>
    <mergeCell ref="BB53:BH53"/>
    <mergeCell ref="BI53:BQ53"/>
    <mergeCell ref="BR53:CB53"/>
    <mergeCell ref="BR52:CB52"/>
    <mergeCell ref="CC52:CI52"/>
    <mergeCell ref="CJ52:CR52"/>
    <mergeCell ref="CS52:DF52"/>
    <mergeCell ref="DG52:DS52"/>
    <mergeCell ref="DT52:ED52"/>
    <mergeCell ref="DT51:ED51"/>
    <mergeCell ref="EE51:EP51"/>
    <mergeCell ref="EQ51:FD51"/>
    <mergeCell ref="A52:H52"/>
    <mergeCell ref="I52:Q52"/>
    <mergeCell ref="R52:Z52"/>
    <mergeCell ref="AA52:AL52"/>
    <mergeCell ref="AM52:BA52"/>
    <mergeCell ref="BB52:BH52"/>
    <mergeCell ref="BI52:BQ52"/>
    <mergeCell ref="BI51:BQ51"/>
    <mergeCell ref="BR51:CB51"/>
    <mergeCell ref="CC51:CI51"/>
    <mergeCell ref="CJ51:CR51"/>
    <mergeCell ref="CS51:DF51"/>
    <mergeCell ref="DG51:DS51"/>
    <mergeCell ref="A51:H51"/>
    <mergeCell ref="I51:Q51"/>
    <mergeCell ref="R51:Z51"/>
    <mergeCell ref="AA51:AL51"/>
    <mergeCell ref="AM51:BA51"/>
    <mergeCell ref="BB51:BH51"/>
    <mergeCell ref="CJ50:CR50"/>
    <mergeCell ref="CS50:DF50"/>
    <mergeCell ref="DG50:DS50"/>
    <mergeCell ref="DT50:ED50"/>
    <mergeCell ref="EE50:EP50"/>
    <mergeCell ref="EQ50:FD50"/>
    <mergeCell ref="EQ49:FD49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C49:CI49"/>
    <mergeCell ref="CJ49:CR49"/>
    <mergeCell ref="CS49:DF49"/>
    <mergeCell ref="DG49:DS49"/>
    <mergeCell ref="DT49:ED49"/>
    <mergeCell ref="EE49:EP49"/>
    <mergeCell ref="EE48:EP48"/>
    <mergeCell ref="EQ48:FD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BR48:CB48"/>
    <mergeCell ref="CC48:CI48"/>
    <mergeCell ref="CJ48:CR48"/>
    <mergeCell ref="CS48:DF48"/>
    <mergeCell ref="DG48:DS48"/>
    <mergeCell ref="DT48:ED48"/>
    <mergeCell ref="DT47:ED47"/>
    <mergeCell ref="EE47:EP47"/>
    <mergeCell ref="EQ47:FD47"/>
    <mergeCell ref="A48:H48"/>
    <mergeCell ref="I48:Q48"/>
    <mergeCell ref="R48:Z48"/>
    <mergeCell ref="AA48:AL48"/>
    <mergeCell ref="AM48:BA48"/>
    <mergeCell ref="BB48:BH48"/>
    <mergeCell ref="BI48:BQ48"/>
    <mergeCell ref="BI47:BQ47"/>
    <mergeCell ref="BR47:CB47"/>
    <mergeCell ref="CC47:CI47"/>
    <mergeCell ref="CJ47:CR47"/>
    <mergeCell ref="CS47:DF47"/>
    <mergeCell ref="DG47:DS47"/>
    <mergeCell ref="DG46:DS46"/>
    <mergeCell ref="DT46:ED46"/>
    <mergeCell ref="EE46:EP46"/>
    <mergeCell ref="EQ46:FD46"/>
    <mergeCell ref="A47:H47"/>
    <mergeCell ref="I47:Q47"/>
    <mergeCell ref="R47:Z47"/>
    <mergeCell ref="AA47:AL47"/>
    <mergeCell ref="AM47:BA47"/>
    <mergeCell ref="BB47:BH47"/>
    <mergeCell ref="BB46:BH46"/>
    <mergeCell ref="BI46:BQ46"/>
    <mergeCell ref="BR46:CB46"/>
    <mergeCell ref="CC46:CI46"/>
    <mergeCell ref="CJ46:CR46"/>
    <mergeCell ref="CS46:DF46"/>
    <mergeCell ref="CS45:DF45"/>
    <mergeCell ref="DG45:DS45"/>
    <mergeCell ref="DT45:ED45"/>
    <mergeCell ref="EE45:EP45"/>
    <mergeCell ref="EQ45:FD45"/>
    <mergeCell ref="A46:H46"/>
    <mergeCell ref="I46:Q46"/>
    <mergeCell ref="R46:Z46"/>
    <mergeCell ref="AA46:AL46"/>
    <mergeCell ref="AM46:BA46"/>
    <mergeCell ref="AM45:BA45"/>
    <mergeCell ref="BB45:BH45"/>
    <mergeCell ref="BI45:BQ45"/>
    <mergeCell ref="BR45:CB45"/>
    <mergeCell ref="CC45:CI45"/>
    <mergeCell ref="CJ45:CR45"/>
    <mergeCell ref="CJ44:CR44"/>
    <mergeCell ref="CS44:DF44"/>
    <mergeCell ref="DG44:DS44"/>
    <mergeCell ref="DT44:ED44"/>
    <mergeCell ref="EE44:EP44"/>
    <mergeCell ref="EQ44:FD44"/>
    <mergeCell ref="EQ43:FD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C43:CI43"/>
    <mergeCell ref="CJ43:CR43"/>
    <mergeCell ref="CS43:DF43"/>
    <mergeCell ref="DG43:DS43"/>
    <mergeCell ref="DT43:ED43"/>
    <mergeCell ref="EE43:EP43"/>
    <mergeCell ref="EE85:EP85"/>
    <mergeCell ref="EQ85:FD85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EQ36:FD36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CC36:CI36"/>
    <mergeCell ref="CJ36:CR36"/>
    <mergeCell ref="CS36:DF36"/>
    <mergeCell ref="DG36:DS36"/>
    <mergeCell ref="DT36:ED36"/>
    <mergeCell ref="EE36:EP36"/>
    <mergeCell ref="EE34:EP34"/>
    <mergeCell ref="EQ34:FD34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BR34:CB34"/>
    <mergeCell ref="CC34:CI34"/>
    <mergeCell ref="CJ34:CR34"/>
    <mergeCell ref="CS34:DF34"/>
    <mergeCell ref="DG34:DS34"/>
    <mergeCell ref="DT34:ED34"/>
    <mergeCell ref="DT33:ED33"/>
    <mergeCell ref="EE33:EP33"/>
    <mergeCell ref="EQ33:FD33"/>
    <mergeCell ref="A34:H34"/>
    <mergeCell ref="I34:Q34"/>
    <mergeCell ref="R34:Z34"/>
    <mergeCell ref="AA34:AL34"/>
    <mergeCell ref="AM34:BA34"/>
    <mergeCell ref="BB34:BH34"/>
    <mergeCell ref="BI34:BQ34"/>
    <mergeCell ref="BI33:BQ33"/>
    <mergeCell ref="BR33:CB33"/>
    <mergeCell ref="CC33:CI33"/>
    <mergeCell ref="CJ33:CR33"/>
    <mergeCell ref="CS33:DF33"/>
    <mergeCell ref="DG33:DS33"/>
    <mergeCell ref="CS40:DF40"/>
    <mergeCell ref="DG40:DS40"/>
    <mergeCell ref="DT40:ED40"/>
    <mergeCell ref="EE40:EP40"/>
    <mergeCell ref="EQ40:FD40"/>
    <mergeCell ref="A33:H33"/>
    <mergeCell ref="I33:Q33"/>
    <mergeCell ref="R33:Z33"/>
    <mergeCell ref="AA33:AL33"/>
    <mergeCell ref="AM33:BA33"/>
    <mergeCell ref="EQ30:FD30"/>
    <mergeCell ref="A40:H40"/>
    <mergeCell ref="I40:Q40"/>
    <mergeCell ref="R40:Z40"/>
    <mergeCell ref="AA40:AL40"/>
    <mergeCell ref="AM40:BA40"/>
    <mergeCell ref="BI40:BQ40"/>
    <mergeCell ref="BR40:CB40"/>
    <mergeCell ref="CC40:CI40"/>
    <mergeCell ref="CJ40:CR40"/>
    <mergeCell ref="EQ29:FD29"/>
    <mergeCell ref="A30:H30"/>
    <mergeCell ref="I30:Q30"/>
    <mergeCell ref="R30:Z30"/>
    <mergeCell ref="AA30:AL30"/>
    <mergeCell ref="AM30:BA30"/>
    <mergeCell ref="BB30:BH30"/>
    <mergeCell ref="CS30:DF30"/>
    <mergeCell ref="DG30:DS30"/>
    <mergeCell ref="DT30:ED30"/>
    <mergeCell ref="A29:H29"/>
    <mergeCell ref="I29:Q29"/>
    <mergeCell ref="R29:Z29"/>
    <mergeCell ref="AA29:AL29"/>
    <mergeCell ref="AM29:BA29"/>
    <mergeCell ref="BB29:BH29"/>
    <mergeCell ref="CJ29:CR29"/>
    <mergeCell ref="CS29:DF29"/>
    <mergeCell ref="BI30:BQ30"/>
    <mergeCell ref="BR30:CB30"/>
    <mergeCell ref="CC30:CI30"/>
    <mergeCell ref="CJ30:CR30"/>
    <mergeCell ref="R106:Z106"/>
    <mergeCell ref="I106:Q106"/>
    <mergeCell ref="A106:H106"/>
    <mergeCell ref="EQ106:FD106"/>
    <mergeCell ref="BR106:CB106"/>
    <mergeCell ref="BI106:BQ106"/>
    <mergeCell ref="BB106:BH106"/>
    <mergeCell ref="AM106:BA106"/>
    <mergeCell ref="AA106:AL106"/>
    <mergeCell ref="CC106:CI106"/>
    <mergeCell ref="CJ106:CR106"/>
    <mergeCell ref="CS106:DF106"/>
    <mergeCell ref="DG106:DS106"/>
    <mergeCell ref="DT106:ED106"/>
    <mergeCell ref="EE106:EP106"/>
    <mergeCell ref="EE80:EP80"/>
    <mergeCell ref="DG98:DS98"/>
    <mergeCell ref="DT98:ED98"/>
    <mergeCell ref="EE98:EP98"/>
    <mergeCell ref="DT97:ED97"/>
    <mergeCell ref="EQ80:FD80"/>
    <mergeCell ref="BR80:CB80"/>
    <mergeCell ref="CC80:CI80"/>
    <mergeCell ref="CJ80:CR80"/>
    <mergeCell ref="CS80:DF80"/>
    <mergeCell ref="DG80:DS80"/>
    <mergeCell ref="DT80:ED80"/>
    <mergeCell ref="DT59:ED59"/>
    <mergeCell ref="EE59:EP59"/>
    <mergeCell ref="EQ59:FD59"/>
    <mergeCell ref="A80:H80"/>
    <mergeCell ref="I80:Q80"/>
    <mergeCell ref="R80:Z80"/>
    <mergeCell ref="AA80:AL80"/>
    <mergeCell ref="AM80:BA80"/>
    <mergeCell ref="BB80:BH80"/>
    <mergeCell ref="BI80:BQ80"/>
    <mergeCell ref="BI59:BQ59"/>
    <mergeCell ref="BR59:CB59"/>
    <mergeCell ref="CC59:CI59"/>
    <mergeCell ref="CJ59:CR59"/>
    <mergeCell ref="CS59:DF59"/>
    <mergeCell ref="DG59:DS59"/>
    <mergeCell ref="A59:H59"/>
    <mergeCell ref="I59:Q59"/>
    <mergeCell ref="R59:Z59"/>
    <mergeCell ref="AA59:AL59"/>
    <mergeCell ref="AM59:BA59"/>
    <mergeCell ref="BB59:BH59"/>
    <mergeCell ref="BI41:BQ41"/>
    <mergeCell ref="BR41:CB41"/>
    <mergeCell ref="CC41:CI41"/>
    <mergeCell ref="CJ41:CR41"/>
    <mergeCell ref="CS41:DF41"/>
    <mergeCell ref="DG41:DS41"/>
    <mergeCell ref="A31:H31"/>
    <mergeCell ref="I32:Q32"/>
    <mergeCell ref="A32:G32"/>
    <mergeCell ref="A41:H41"/>
    <mergeCell ref="I41:Q41"/>
    <mergeCell ref="R41:Z41"/>
    <mergeCell ref="I31:Q31"/>
    <mergeCell ref="R31:Z31"/>
    <mergeCell ref="A35:H35"/>
    <mergeCell ref="I35:Q35"/>
    <mergeCell ref="A85:H85"/>
    <mergeCell ref="I85:Q85"/>
    <mergeCell ref="R85:Z85"/>
    <mergeCell ref="AA85:AL85"/>
    <mergeCell ref="R42:Z42"/>
    <mergeCell ref="BB61:BH61"/>
    <mergeCell ref="A45:H45"/>
    <mergeCell ref="I45:Q45"/>
    <mergeCell ref="R45:Z45"/>
    <mergeCell ref="AA45:AL45"/>
    <mergeCell ref="R35:Z35"/>
    <mergeCell ref="AA35:AL35"/>
    <mergeCell ref="AM35:BA35"/>
    <mergeCell ref="EE22:EP22"/>
    <mergeCell ref="A98:H98"/>
    <mergeCell ref="I98:Q98"/>
    <mergeCell ref="R98:Z98"/>
    <mergeCell ref="AA98:AL98"/>
    <mergeCell ref="AM98:BA98"/>
    <mergeCell ref="AM41:BA41"/>
    <mergeCell ref="BB98:BH98"/>
    <mergeCell ref="CS22:DF22"/>
    <mergeCell ref="BI98:BQ98"/>
    <mergeCell ref="BR98:CB98"/>
    <mergeCell ref="CC98:CI98"/>
    <mergeCell ref="CJ98:CR98"/>
    <mergeCell ref="BR97:CB97"/>
    <mergeCell ref="BB97:BH97"/>
    <mergeCell ref="BB96:BH96"/>
    <mergeCell ref="BI96:BQ96"/>
    <mergeCell ref="R97:Z97"/>
    <mergeCell ref="AA97:AL97"/>
    <mergeCell ref="AM97:BA97"/>
    <mergeCell ref="A96:H96"/>
    <mergeCell ref="I96:Q96"/>
    <mergeCell ref="AM96:BA96"/>
    <mergeCell ref="R96:Z96"/>
    <mergeCell ref="AA96:AL96"/>
    <mergeCell ref="CC97:CI97"/>
    <mergeCell ref="CJ97:CR97"/>
    <mergeCell ref="A94:H94"/>
    <mergeCell ref="CC96:CI96"/>
    <mergeCell ref="BI97:BQ97"/>
    <mergeCell ref="BI94:BQ94"/>
    <mergeCell ref="BR94:CB94"/>
    <mergeCell ref="BR95:CB95"/>
    <mergeCell ref="A97:H97"/>
    <mergeCell ref="I97:Q97"/>
    <mergeCell ref="CJ95:CR95"/>
    <mergeCell ref="CC94:CI94"/>
    <mergeCell ref="CJ94:CR94"/>
    <mergeCell ref="BI95:BQ95"/>
    <mergeCell ref="BR93:CB93"/>
    <mergeCell ref="CC95:CI95"/>
    <mergeCell ref="CJ93:CR93"/>
    <mergeCell ref="CJ96:CR96"/>
    <mergeCell ref="CC93:CI93"/>
    <mergeCell ref="A95:H95"/>
    <mergeCell ref="I95:Q95"/>
    <mergeCell ref="R95:Z95"/>
    <mergeCell ref="AA95:AL95"/>
    <mergeCell ref="AM95:BA95"/>
    <mergeCell ref="BI93:BQ93"/>
    <mergeCell ref="BB95:BH95"/>
    <mergeCell ref="BB93:BH93"/>
    <mergeCell ref="I94:Q94"/>
    <mergeCell ref="R94:Z94"/>
    <mergeCell ref="AA94:AL94"/>
    <mergeCell ref="AM94:BA94"/>
    <mergeCell ref="BB94:BH94"/>
    <mergeCell ref="BR96:CB96"/>
    <mergeCell ref="CJ92:CR92"/>
    <mergeCell ref="BI92:BQ92"/>
    <mergeCell ref="A92:H92"/>
    <mergeCell ref="I92:Q92"/>
    <mergeCell ref="R92:Z92"/>
    <mergeCell ref="AA92:AL92"/>
    <mergeCell ref="AM92:BA92"/>
    <mergeCell ref="BB92:BH92"/>
    <mergeCell ref="A93:H93"/>
    <mergeCell ref="I93:Q93"/>
    <mergeCell ref="R93:Z93"/>
    <mergeCell ref="AA93:AL93"/>
    <mergeCell ref="AM93:BA93"/>
    <mergeCell ref="AM89:BA89"/>
    <mergeCell ref="A89:H89"/>
    <mergeCell ref="I89:Q89"/>
    <mergeCell ref="R89:Z89"/>
    <mergeCell ref="I90:Q90"/>
    <mergeCell ref="BB89:BH89"/>
    <mergeCell ref="AA31:AL31"/>
    <mergeCell ref="CC89:CI89"/>
    <mergeCell ref="AA41:AL41"/>
    <mergeCell ref="CC91:CI91"/>
    <mergeCell ref="BI90:BQ90"/>
    <mergeCell ref="BI89:BQ89"/>
    <mergeCell ref="BR89:CB89"/>
    <mergeCell ref="CC90:CI90"/>
    <mergeCell ref="BB31:BH31"/>
    <mergeCell ref="BB24:BH24"/>
    <mergeCell ref="DG27:DS27"/>
    <mergeCell ref="DT27:ED27"/>
    <mergeCell ref="CC20:CI20"/>
    <mergeCell ref="R20:Z20"/>
    <mergeCell ref="AM24:BA24"/>
    <mergeCell ref="CJ22:CR22"/>
    <mergeCell ref="DG22:DS22"/>
    <mergeCell ref="DT22:ED22"/>
    <mergeCell ref="R26:Z26"/>
    <mergeCell ref="BI22:BQ22"/>
    <mergeCell ref="R22:Z22"/>
    <mergeCell ref="AM22:BA22"/>
    <mergeCell ref="BB22:BH22"/>
    <mergeCell ref="CJ20:CR20"/>
    <mergeCell ref="AA22:AL22"/>
    <mergeCell ref="BR22:CB22"/>
    <mergeCell ref="CC22:CI22"/>
    <mergeCell ref="BR20:CB20"/>
    <mergeCell ref="AA20:AL20"/>
    <mergeCell ref="A26:H26"/>
    <mergeCell ref="I26:Q26"/>
    <mergeCell ref="R27:Z27"/>
    <mergeCell ref="AA27:AL27"/>
    <mergeCell ref="I28:Q28"/>
    <mergeCell ref="I27:Q27"/>
    <mergeCell ref="A28:H28"/>
    <mergeCell ref="AA26:AL26"/>
    <mergeCell ref="AA28:AL28"/>
    <mergeCell ref="A24:H24"/>
    <mergeCell ref="I24:Q24"/>
    <mergeCell ref="R24:Z24"/>
    <mergeCell ref="AA24:AL24"/>
    <mergeCell ref="A25:H25"/>
    <mergeCell ref="I25:Q25"/>
    <mergeCell ref="R25:Z25"/>
    <mergeCell ref="AA25:AL25"/>
    <mergeCell ref="EE26:EP26"/>
    <mergeCell ref="EQ26:FD26"/>
    <mergeCell ref="DT24:ED24"/>
    <mergeCell ref="EE24:EP24"/>
    <mergeCell ref="EQ24:FD24"/>
    <mergeCell ref="EE25:EP25"/>
    <mergeCell ref="EQ25:FD25"/>
    <mergeCell ref="DT25:ED25"/>
    <mergeCell ref="CJ24:CR24"/>
    <mergeCell ref="BI24:BQ24"/>
    <mergeCell ref="DT26:ED26"/>
    <mergeCell ref="BR31:CB31"/>
    <mergeCell ref="CC31:CI31"/>
    <mergeCell ref="BI31:BQ31"/>
    <mergeCell ref="CJ31:CR31"/>
    <mergeCell ref="CC24:CI24"/>
    <mergeCell ref="BI29:BQ29"/>
    <mergeCell ref="BR29:CB29"/>
    <mergeCell ref="I107:Q107"/>
    <mergeCell ref="A111:CB111"/>
    <mergeCell ref="A110:CB110"/>
    <mergeCell ref="A107:H107"/>
    <mergeCell ref="BI107:BQ107"/>
    <mergeCell ref="R107:Z107"/>
    <mergeCell ref="AA107:AL107"/>
    <mergeCell ref="AM107:BA107"/>
    <mergeCell ref="BB107:BH107"/>
    <mergeCell ref="BR107:CB107"/>
    <mergeCell ref="A22:H22"/>
    <mergeCell ref="CJ42:CR42"/>
    <mergeCell ref="R32:Z32"/>
    <mergeCell ref="A42:H42"/>
    <mergeCell ref="I42:Q42"/>
    <mergeCell ref="BR27:CB27"/>
    <mergeCell ref="CC42:CI42"/>
    <mergeCell ref="BI32:BO32"/>
    <mergeCell ref="I22:Q22"/>
    <mergeCell ref="BR24:CB24"/>
    <mergeCell ref="B10:BA10"/>
    <mergeCell ref="R17:Z19"/>
    <mergeCell ref="I17:Q19"/>
    <mergeCell ref="AM18:BA19"/>
    <mergeCell ref="BB18:BQ18"/>
    <mergeCell ref="BC11:FD11"/>
    <mergeCell ref="BC12:FD12"/>
    <mergeCell ref="BC13:FD13"/>
    <mergeCell ref="AA17:ED17"/>
    <mergeCell ref="EE17:EP19"/>
    <mergeCell ref="I20:Q20"/>
    <mergeCell ref="AA18:AL19"/>
    <mergeCell ref="A20:H20"/>
    <mergeCell ref="A17:H19"/>
    <mergeCell ref="BC14:FD14"/>
    <mergeCell ref="AM20:BA20"/>
    <mergeCell ref="BI19:BQ19"/>
    <mergeCell ref="BB20:BH20"/>
    <mergeCell ref="EQ17:FD18"/>
    <mergeCell ref="BC15:FD15"/>
    <mergeCell ref="B12:BA12"/>
    <mergeCell ref="B14:BA14"/>
    <mergeCell ref="CS18:DF19"/>
    <mergeCell ref="B15:BA15"/>
    <mergeCell ref="BB19:BH19"/>
    <mergeCell ref="CJ19:CR19"/>
    <mergeCell ref="CC18:CR18"/>
    <mergeCell ref="CF112:CS112"/>
    <mergeCell ref="CF111:CS111"/>
    <mergeCell ref="CF110:CS110"/>
    <mergeCell ref="AM32:BA32"/>
    <mergeCell ref="AA32:AL32"/>
    <mergeCell ref="AM42:BA42"/>
    <mergeCell ref="CS98:DF98"/>
    <mergeCell ref="DB110:DD110"/>
    <mergeCell ref="DE110:DW110"/>
    <mergeCell ref="CC107:CI107"/>
    <mergeCell ref="BI20:BQ20"/>
    <mergeCell ref="CW111:EE111"/>
    <mergeCell ref="B11:BA11"/>
    <mergeCell ref="B13:BA13"/>
    <mergeCell ref="BR18:CB19"/>
    <mergeCell ref="CC19:CI19"/>
    <mergeCell ref="CS24:DF24"/>
    <mergeCell ref="DG24:DS24"/>
    <mergeCell ref="CW110:DA110"/>
    <mergeCell ref="EB110:EU110"/>
    <mergeCell ref="CU110:CV110"/>
    <mergeCell ref="EE42:EP42"/>
    <mergeCell ref="CC32:CI32"/>
    <mergeCell ref="BR32:CB32"/>
    <mergeCell ref="DR107:EC107"/>
    <mergeCell ref="ED107:EQ107"/>
    <mergeCell ref="EQ32:FC32"/>
    <mergeCell ref="CC58:CI58"/>
    <mergeCell ref="CT107:DF107"/>
    <mergeCell ref="CC92:CI92"/>
    <mergeCell ref="BC32:BH32"/>
    <mergeCell ref="BR42:CB42"/>
    <mergeCell ref="CJ32:CR32"/>
    <mergeCell ref="CS31:DF31"/>
    <mergeCell ref="DT32:ED32"/>
    <mergeCell ref="DT28:ED28"/>
    <mergeCell ref="DG32:DS32"/>
    <mergeCell ref="DG29:DS29"/>
    <mergeCell ref="DT29:ED29"/>
    <mergeCell ref="BB41:BH41"/>
    <mergeCell ref="DT31:ED31"/>
    <mergeCell ref="DG31:DS31"/>
    <mergeCell ref="DT42:ED42"/>
    <mergeCell ref="EQ31:FD31"/>
    <mergeCell ref="EE32:EP32"/>
    <mergeCell ref="CC28:CI28"/>
    <mergeCell ref="EE30:EP30"/>
    <mergeCell ref="DT41:ED41"/>
    <mergeCell ref="EE41:EP41"/>
    <mergeCell ref="CC29:CI29"/>
    <mergeCell ref="BB40:BH40"/>
    <mergeCell ref="EQ41:FD41"/>
    <mergeCell ref="EQ98:FD98"/>
    <mergeCell ref="EQ97:FD97"/>
    <mergeCell ref="EE96:EP96"/>
    <mergeCell ref="EQ96:FD96"/>
    <mergeCell ref="A60:FD60"/>
    <mergeCell ref="DT96:ED96"/>
    <mergeCell ref="CJ91:CR91"/>
    <mergeCell ref="EQ42:FD42"/>
    <mergeCell ref="CS97:DF97"/>
    <mergeCell ref="DG97:DS97"/>
    <mergeCell ref="A88:FD88"/>
    <mergeCell ref="EQ89:FD89"/>
    <mergeCell ref="BR92:CB92"/>
    <mergeCell ref="EE97:EP97"/>
    <mergeCell ref="CS96:DF96"/>
    <mergeCell ref="DG96:DS96"/>
    <mergeCell ref="DG90:DS90"/>
    <mergeCell ref="CJ89:CR89"/>
    <mergeCell ref="DG95:DS95"/>
    <mergeCell ref="A58:H58"/>
    <mergeCell ref="I58:Q58"/>
    <mergeCell ref="R58:Z58"/>
    <mergeCell ref="AA58:AL58"/>
    <mergeCell ref="AM58:BA58"/>
    <mergeCell ref="BI58:BQ58"/>
    <mergeCell ref="BB58:BH58"/>
    <mergeCell ref="BR58:CB58"/>
    <mergeCell ref="AA89:AL89"/>
    <mergeCell ref="CS42:DF42"/>
    <mergeCell ref="BI28:BQ28"/>
    <mergeCell ref="AM28:BA28"/>
    <mergeCell ref="BR28:CB28"/>
    <mergeCell ref="CS95:DF95"/>
    <mergeCell ref="CS32:DF32"/>
    <mergeCell ref="AM31:BA31"/>
    <mergeCell ref="BB42:BH42"/>
    <mergeCell ref="CJ58:CR58"/>
    <mergeCell ref="BB33:BH33"/>
    <mergeCell ref="AA42:AL42"/>
    <mergeCell ref="EQ28:FD28"/>
    <mergeCell ref="CJ28:CR28"/>
    <mergeCell ref="EQ27:FD27"/>
    <mergeCell ref="EE27:EP27"/>
    <mergeCell ref="CS27:DF27"/>
    <mergeCell ref="EE31:EP31"/>
    <mergeCell ref="CJ27:CR27"/>
    <mergeCell ref="EE28:EP28"/>
    <mergeCell ref="EE29:EP29"/>
    <mergeCell ref="DG58:DS58"/>
    <mergeCell ref="DG94:DS94"/>
    <mergeCell ref="CS91:DF91"/>
    <mergeCell ref="AM27:BA27"/>
    <mergeCell ref="A27:G27"/>
    <mergeCell ref="BI27:BO27"/>
    <mergeCell ref="BC27:BH27"/>
    <mergeCell ref="BB28:BH28"/>
    <mergeCell ref="BI42:BQ42"/>
    <mergeCell ref="R28:Z28"/>
    <mergeCell ref="CJ25:CR25"/>
    <mergeCell ref="BI26:BQ26"/>
    <mergeCell ref="CC27:CI27"/>
    <mergeCell ref="CJ107:CR107"/>
    <mergeCell ref="DG107:DQ107"/>
    <mergeCell ref="CJ26:CR26"/>
    <mergeCell ref="CS26:DF26"/>
    <mergeCell ref="DG26:DS26"/>
    <mergeCell ref="DG42:DS42"/>
    <mergeCell ref="CS58:DF58"/>
    <mergeCell ref="DG25:DS25"/>
    <mergeCell ref="CS28:DF28"/>
    <mergeCell ref="DG28:DS28"/>
    <mergeCell ref="BR26:CB26"/>
    <mergeCell ref="CC26:CI26"/>
    <mergeCell ref="AM26:BA26"/>
    <mergeCell ref="BB26:BH26"/>
    <mergeCell ref="BI25:BQ25"/>
    <mergeCell ref="BR25:CB25"/>
    <mergeCell ref="CC25:CI25"/>
    <mergeCell ref="DT95:ED95"/>
    <mergeCell ref="EE95:EP95"/>
    <mergeCell ref="CC61:CI61"/>
    <mergeCell ref="EQ95:FD95"/>
    <mergeCell ref="DT94:ED94"/>
    <mergeCell ref="EE94:EP94"/>
    <mergeCell ref="EQ94:FD94"/>
    <mergeCell ref="CS93:DF93"/>
    <mergeCell ref="DG93:DS93"/>
    <mergeCell ref="DT93:ED93"/>
    <mergeCell ref="EE93:EP93"/>
    <mergeCell ref="EQ93:FD93"/>
    <mergeCell ref="CS94:DF94"/>
    <mergeCell ref="EQ91:FD91"/>
    <mergeCell ref="CS92:DF92"/>
    <mergeCell ref="DG92:DS92"/>
    <mergeCell ref="DT92:ED92"/>
    <mergeCell ref="EE92:EP92"/>
    <mergeCell ref="EQ92:FD92"/>
    <mergeCell ref="DG91:DS91"/>
    <mergeCell ref="DT91:ED91"/>
    <mergeCell ref="EE91:EP91"/>
    <mergeCell ref="EE90:EP90"/>
    <mergeCell ref="EQ90:FD90"/>
    <mergeCell ref="DT90:ED90"/>
    <mergeCell ref="CS89:DF89"/>
    <mergeCell ref="DG89:DS89"/>
    <mergeCell ref="DT89:ED89"/>
    <mergeCell ref="EE89:EP89"/>
    <mergeCell ref="R90:Z90"/>
    <mergeCell ref="AA90:AL90"/>
    <mergeCell ref="AM90:BA90"/>
    <mergeCell ref="BB90:BH90"/>
    <mergeCell ref="CS90:DF90"/>
    <mergeCell ref="CJ90:CR90"/>
    <mergeCell ref="BR90:CB90"/>
    <mergeCell ref="A91:H91"/>
    <mergeCell ref="I91:Q91"/>
    <mergeCell ref="R91:Z91"/>
    <mergeCell ref="AA91:AL91"/>
    <mergeCell ref="AM91:BA91"/>
    <mergeCell ref="BB91:BH91"/>
    <mergeCell ref="A90:H90"/>
    <mergeCell ref="BI91:BQ91"/>
    <mergeCell ref="BR91:CB91"/>
    <mergeCell ref="A1:V1"/>
    <mergeCell ref="A2:AW2"/>
    <mergeCell ref="A5:FD5"/>
    <mergeCell ref="A6:FD6"/>
    <mergeCell ref="BC9:FD9"/>
    <mergeCell ref="BC10:FD10"/>
    <mergeCell ref="BD7:CO7"/>
    <mergeCell ref="EQ19:FD19"/>
    <mergeCell ref="CS20:DF20"/>
    <mergeCell ref="DG20:DS20"/>
    <mergeCell ref="DT20:ED20"/>
    <mergeCell ref="EE20:EP20"/>
    <mergeCell ref="EQ20:FD20"/>
    <mergeCell ref="R61:Z61"/>
    <mergeCell ref="AA61:AL61"/>
    <mergeCell ref="AM61:BA61"/>
    <mergeCell ref="B9:BA9"/>
    <mergeCell ref="DG18:ED18"/>
    <mergeCell ref="DG19:DS19"/>
    <mergeCell ref="DT19:ED19"/>
    <mergeCell ref="AM25:BA25"/>
    <mergeCell ref="BB25:BH25"/>
    <mergeCell ref="CS25:DF25"/>
    <mergeCell ref="DT61:ED61"/>
    <mergeCell ref="EE61:EP61"/>
    <mergeCell ref="BR61:CB61"/>
    <mergeCell ref="A21:FK21"/>
    <mergeCell ref="EQ22:FD22"/>
    <mergeCell ref="DT58:ED58"/>
    <mergeCell ref="EE58:EP58"/>
    <mergeCell ref="EQ58:FD58"/>
    <mergeCell ref="A61:H61"/>
    <mergeCell ref="I61:Q61"/>
    <mergeCell ref="BB100:BH100"/>
    <mergeCell ref="DT100:ED100"/>
    <mergeCell ref="BI61:BQ61"/>
    <mergeCell ref="EQ61:FD61"/>
    <mergeCell ref="ER107:FD107"/>
    <mergeCell ref="A100:H100"/>
    <mergeCell ref="I100:Q100"/>
    <mergeCell ref="CJ61:CR61"/>
    <mergeCell ref="CS61:DF61"/>
    <mergeCell ref="DG61:DS61"/>
    <mergeCell ref="EQ102:FD102"/>
    <mergeCell ref="BI102:BQ102"/>
    <mergeCell ref="BR102:CB102"/>
    <mergeCell ref="CC102:CI102"/>
    <mergeCell ref="CJ102:CR102"/>
    <mergeCell ref="R100:Z100"/>
    <mergeCell ref="EQ100:FD100"/>
    <mergeCell ref="BI100:BQ100"/>
    <mergeCell ref="BR100:CB100"/>
    <mergeCell ref="CC100:CI100"/>
    <mergeCell ref="BB103:BH103"/>
    <mergeCell ref="DT102:ED102"/>
    <mergeCell ref="EE100:EP100"/>
    <mergeCell ref="DT101:ED101"/>
    <mergeCell ref="EE101:EP101"/>
    <mergeCell ref="AA100:AL100"/>
    <mergeCell ref="AM100:BA100"/>
    <mergeCell ref="CJ100:CR100"/>
    <mergeCell ref="CS100:DF100"/>
    <mergeCell ref="DG100:DS100"/>
    <mergeCell ref="EE102:EP102"/>
    <mergeCell ref="AA102:AL102"/>
    <mergeCell ref="AM102:BA102"/>
    <mergeCell ref="BB102:BH102"/>
    <mergeCell ref="CS103:DF103"/>
    <mergeCell ref="DG103:DS103"/>
    <mergeCell ref="CS102:DF102"/>
    <mergeCell ref="DG102:DS102"/>
    <mergeCell ref="AA103:AL103"/>
    <mergeCell ref="AM103:BA103"/>
    <mergeCell ref="A102:H102"/>
    <mergeCell ref="I102:Q102"/>
    <mergeCell ref="R102:Z102"/>
    <mergeCell ref="DT103:ED103"/>
    <mergeCell ref="EE103:EP103"/>
    <mergeCell ref="EQ103:FD103"/>
    <mergeCell ref="BI103:BQ103"/>
    <mergeCell ref="BR103:CB103"/>
    <mergeCell ref="CC103:CI103"/>
    <mergeCell ref="CJ103:CR103"/>
    <mergeCell ref="A104:H104"/>
    <mergeCell ref="I104:Q104"/>
    <mergeCell ref="R104:Z104"/>
    <mergeCell ref="AA104:AL104"/>
    <mergeCell ref="AM104:BA104"/>
    <mergeCell ref="BB104:BH104"/>
    <mergeCell ref="A103:H103"/>
    <mergeCell ref="I103:Q103"/>
    <mergeCell ref="R103:Z103"/>
    <mergeCell ref="DT104:ED104"/>
    <mergeCell ref="EE104:EP104"/>
    <mergeCell ref="EQ104:FD104"/>
    <mergeCell ref="BI104:BQ104"/>
    <mergeCell ref="BR104:CB104"/>
    <mergeCell ref="CC104:CI104"/>
    <mergeCell ref="CJ104:CR104"/>
    <mergeCell ref="CS104:DF104"/>
    <mergeCell ref="DG104:DS104"/>
    <mergeCell ref="A23:H23"/>
    <mergeCell ref="I23:Q23"/>
    <mergeCell ref="R23:Z23"/>
    <mergeCell ref="AA23:AL23"/>
    <mergeCell ref="AM23:BA23"/>
    <mergeCell ref="BB23:BH23"/>
    <mergeCell ref="CS23:DF23"/>
    <mergeCell ref="DG23:DS23"/>
    <mergeCell ref="DT23:ED23"/>
    <mergeCell ref="EE23:EP23"/>
    <mergeCell ref="EQ23:FD23"/>
    <mergeCell ref="BI23:BQ23"/>
    <mergeCell ref="BR23:CB23"/>
    <mergeCell ref="CC23:CI23"/>
    <mergeCell ref="CJ23:CR23"/>
  </mergeCells>
  <hyperlinks>
    <hyperlink ref="BC12" r:id="rId1" display="zakupki@harpenergogaz.ru"/>
  </hyperlinks>
  <printOptions/>
  <pageMargins left="0.5905511811023623" right="0.5905511811023623" top="0.7874015748031497" bottom="0.3937007874015748" header="0.1968503937007874" footer="0.1968503937007874"/>
  <pageSetup fitToHeight="0" fitToWidth="1" horizontalDpi="600" verticalDpi="600" orientation="landscape" paperSize="9" scale="75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27" max="172" man="1"/>
  </rowBreaks>
  <colBreaks count="1" manualBreakCount="1">
    <brk id="151" max="1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2"/>
  <sheetViews>
    <sheetView view="pageBreakPreview" zoomScaleSheetLayoutView="100" zoomScalePageLayoutView="0" workbookViewId="0" topLeftCell="A36">
      <selection activeCell="AA40" sqref="AA40:AL40"/>
    </sheetView>
  </sheetViews>
  <sheetFormatPr defaultColWidth="0.875" defaultRowHeight="12.75"/>
  <cols>
    <col min="1" max="37" width="0.875" style="2" customWidth="1"/>
    <col min="38" max="38" width="11.375" style="2" customWidth="1"/>
    <col min="39" max="44" width="0.875" style="2" customWidth="1"/>
    <col min="45" max="45" width="0.2421875" style="2" customWidth="1"/>
    <col min="46" max="52" width="0.875" style="2" hidden="1" customWidth="1"/>
    <col min="53" max="53" width="15.25390625" style="2" customWidth="1"/>
    <col min="54" max="66" width="0.875" style="2" customWidth="1"/>
    <col min="67" max="69" width="0.875" style="2" hidden="1" customWidth="1"/>
    <col min="70" max="71" width="0.875" style="2" customWidth="1"/>
    <col min="72" max="72" width="7.375" style="2" customWidth="1"/>
    <col min="73" max="74" width="0.875" style="2" customWidth="1"/>
    <col min="75" max="75" width="4.75390625" style="2" customWidth="1"/>
    <col min="76" max="76" width="0.74609375" style="2" customWidth="1"/>
    <col min="77" max="79" width="0.875" style="2" hidden="1" customWidth="1"/>
    <col min="80" max="80" width="0.74609375" style="2" customWidth="1"/>
    <col min="81" max="81" width="2.75390625" style="2" hidden="1" customWidth="1"/>
    <col min="82" max="85" width="0.875" style="2" customWidth="1"/>
    <col min="86" max="86" width="3.75390625" style="2" customWidth="1"/>
    <col min="87" max="95" width="0.875" style="2" customWidth="1"/>
    <col min="96" max="96" width="8.125" style="2" customWidth="1"/>
    <col min="97" max="97" width="18.875" style="2" customWidth="1"/>
    <col min="98" max="98" width="0.12890625" style="2" hidden="1" customWidth="1"/>
    <col min="99" max="102" width="0.875" style="2" hidden="1" customWidth="1"/>
    <col min="103" max="103" width="13.125" style="2" customWidth="1"/>
    <col min="104" max="113" width="0.875" style="2" customWidth="1"/>
    <col min="114" max="114" width="4.875" style="2" customWidth="1"/>
    <col min="115" max="125" width="0.875" style="2" customWidth="1"/>
    <col min="126" max="126" width="3.625" style="2" customWidth="1"/>
    <col min="127" max="156" width="0.875" style="2" customWidth="1"/>
    <col min="157" max="157" width="8.00390625" style="2" customWidth="1"/>
    <col min="158" max="159" width="0.875" style="2" hidden="1" customWidth="1"/>
    <col min="160" max="160" width="0.74609375" style="2" hidden="1" customWidth="1"/>
    <col min="161" max="163" width="0.875" style="2" hidden="1" customWidth="1"/>
    <col min="164" max="16384" width="0.875" style="2" customWidth="1"/>
  </cols>
  <sheetData>
    <row r="1" spans="1:256" ht="12.75">
      <c r="A1" s="51"/>
      <c r="B1" s="216" t="s">
        <v>11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7"/>
      <c r="BB1" s="51"/>
      <c r="BC1" s="216" t="s">
        <v>397</v>
      </c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7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12.75">
      <c r="A2" s="51"/>
      <c r="B2" s="216" t="s">
        <v>12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7"/>
      <c r="BB2" s="51"/>
      <c r="BC2" s="218" t="s">
        <v>48</v>
      </c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9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>
      <c r="A3" s="51"/>
      <c r="B3" s="216" t="s">
        <v>13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7"/>
      <c r="BB3" s="51"/>
      <c r="BC3" s="220" t="s">
        <v>398</v>
      </c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1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12.75">
      <c r="A4" s="51"/>
      <c r="B4" s="216" t="s">
        <v>14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7"/>
      <c r="BB4" s="51"/>
      <c r="BC4" s="222" t="s">
        <v>50</v>
      </c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1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12.75">
      <c r="A5" s="51"/>
      <c r="B5" s="216" t="s">
        <v>15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7"/>
      <c r="BB5" s="51"/>
      <c r="BC5" s="220" t="s">
        <v>51</v>
      </c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1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2.75">
      <c r="A6" s="51"/>
      <c r="B6" s="216" t="s">
        <v>16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7"/>
      <c r="BB6" s="51"/>
      <c r="BC6" s="220" t="s">
        <v>52</v>
      </c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1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2.75">
      <c r="A7" s="51"/>
      <c r="B7" s="216" t="s">
        <v>17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7"/>
      <c r="BB7" s="51"/>
      <c r="BC7" s="223" t="s">
        <v>46</v>
      </c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157" s="9" customFormat="1" ht="15" customHeight="1">
      <c r="A8" s="10"/>
      <c r="B8" s="297" t="s">
        <v>33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</row>
    <row r="9" spans="1:140" s="9" customFormat="1" ht="9" customHeight="1">
      <c r="A9" s="11"/>
      <c r="EJ9" s="12"/>
    </row>
    <row r="10" spans="1:157" s="9" customFormat="1" ht="15">
      <c r="A10" s="11"/>
      <c r="G10" s="274" t="s">
        <v>34</v>
      </c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</row>
    <row r="11" spans="1:140" s="9" customFormat="1" ht="15">
      <c r="A11" s="11"/>
      <c r="B11" s="259" t="s">
        <v>396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8" t="s">
        <v>434</v>
      </c>
      <c r="CA11" s="258"/>
      <c r="CB11" s="258"/>
      <c r="CC11" s="258"/>
      <c r="CD11" s="258"/>
      <c r="CE11" s="258"/>
      <c r="CF11" s="258"/>
      <c r="CG11" s="258"/>
      <c r="CH11" s="258"/>
      <c r="CI11" s="258"/>
      <c r="CJ11" s="259" t="s">
        <v>392</v>
      </c>
      <c r="CK11" s="259"/>
      <c r="CL11" s="259"/>
      <c r="CM11" s="259"/>
      <c r="CN11" s="259"/>
      <c r="CO11" s="259"/>
      <c r="CP11" s="259"/>
      <c r="CQ11" s="259"/>
      <c r="CR11" s="259"/>
      <c r="CS11" s="259"/>
      <c r="EJ11" s="12"/>
    </row>
    <row r="12" spans="1:140" s="9" customFormat="1" ht="15">
      <c r="A12" s="11"/>
      <c r="G12" s="259" t="s">
        <v>37</v>
      </c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12"/>
    </row>
    <row r="13" spans="1:140" s="9" customFormat="1" ht="15">
      <c r="A13" s="11"/>
      <c r="B13" s="259" t="s">
        <v>38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12"/>
    </row>
    <row r="14" spans="1:140" s="9" customFormat="1" ht="15">
      <c r="A14" s="11"/>
      <c r="B14" s="259" t="s">
        <v>36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60" t="s">
        <v>393</v>
      </c>
      <c r="AW14" s="260"/>
      <c r="AX14" s="260"/>
      <c r="AY14" s="260"/>
      <c r="AZ14" s="260"/>
      <c r="BA14" s="260"/>
      <c r="BB14" s="260"/>
      <c r="BC14" s="260"/>
      <c r="BD14" s="260"/>
      <c r="BE14" s="260"/>
      <c r="BF14" s="259" t="s">
        <v>35</v>
      </c>
      <c r="BG14" s="259"/>
      <c r="BH14" s="259"/>
      <c r="BI14" s="259"/>
      <c r="BJ14" s="259"/>
      <c r="BK14" s="259"/>
      <c r="BL14" s="259"/>
      <c r="BM14" s="259"/>
      <c r="BN14" s="259"/>
      <c r="BO14" s="259"/>
      <c r="EJ14" s="12"/>
    </row>
    <row r="15" spans="1:140" s="9" customFormat="1" ht="11.25" customHeight="1">
      <c r="A15" s="11"/>
      <c r="EJ15" s="12"/>
    </row>
    <row r="16" spans="1:140" s="9" customFormat="1" ht="15">
      <c r="A16" s="11"/>
      <c r="G16" s="274" t="s">
        <v>39</v>
      </c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12"/>
    </row>
    <row r="17" spans="1:140" s="9" customFormat="1" ht="15">
      <c r="A17" s="11"/>
      <c r="B17" s="9" t="s">
        <v>40</v>
      </c>
      <c r="AS17" s="48"/>
      <c r="AT17" s="48"/>
      <c r="AU17" s="48"/>
      <c r="AV17" s="48"/>
      <c r="AW17" s="49"/>
      <c r="AX17" s="49"/>
      <c r="AY17" s="49"/>
      <c r="AZ17" s="49"/>
      <c r="BA17" s="50">
        <v>106306889.08</v>
      </c>
      <c r="BB17" s="49"/>
      <c r="BC17" s="49"/>
      <c r="BD17" s="49"/>
      <c r="BE17" s="49"/>
      <c r="BF17" s="49"/>
      <c r="BG17" s="215" t="s">
        <v>435</v>
      </c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48"/>
      <c r="BX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EJ17" s="12"/>
    </row>
    <row r="18" spans="1:140" s="15" customFormat="1" ht="11.2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8"/>
    </row>
    <row r="19" spans="1:163" s="4" customFormat="1" ht="13.5" customHeight="1">
      <c r="A19" s="227" t="s">
        <v>0</v>
      </c>
      <c r="B19" s="228"/>
      <c r="C19" s="228"/>
      <c r="D19" s="228"/>
      <c r="E19" s="228"/>
      <c r="F19" s="228"/>
      <c r="G19" s="228"/>
      <c r="H19" s="229"/>
      <c r="I19" s="227" t="s">
        <v>32</v>
      </c>
      <c r="J19" s="228"/>
      <c r="K19" s="228"/>
      <c r="L19" s="228"/>
      <c r="M19" s="228"/>
      <c r="N19" s="228"/>
      <c r="O19" s="228"/>
      <c r="P19" s="228"/>
      <c r="Q19" s="229"/>
      <c r="R19" s="227" t="s">
        <v>43</v>
      </c>
      <c r="S19" s="228"/>
      <c r="T19" s="228"/>
      <c r="U19" s="228"/>
      <c r="V19" s="228"/>
      <c r="W19" s="228"/>
      <c r="X19" s="228"/>
      <c r="Y19" s="228"/>
      <c r="Z19" s="229"/>
      <c r="AA19" s="245" t="s">
        <v>27</v>
      </c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7"/>
      <c r="DK19" s="236" t="s">
        <v>10</v>
      </c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8"/>
      <c r="DW19" s="251" t="s">
        <v>42</v>
      </c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3"/>
      <c r="EK19" s="251" t="s">
        <v>176</v>
      </c>
      <c r="EL19" s="252"/>
      <c r="EM19" s="252"/>
      <c r="EN19" s="252"/>
      <c r="EO19" s="252"/>
      <c r="EP19" s="252"/>
      <c r="EQ19" s="252"/>
      <c r="ER19" s="252"/>
      <c r="ES19" s="253"/>
      <c r="ET19" s="251" t="s">
        <v>386</v>
      </c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3"/>
    </row>
    <row r="20" spans="1:163" s="4" customFormat="1" ht="63" customHeight="1">
      <c r="A20" s="230"/>
      <c r="B20" s="231"/>
      <c r="C20" s="231"/>
      <c r="D20" s="231"/>
      <c r="E20" s="231"/>
      <c r="F20" s="231"/>
      <c r="G20" s="231"/>
      <c r="H20" s="232"/>
      <c r="I20" s="230"/>
      <c r="J20" s="231"/>
      <c r="K20" s="231"/>
      <c r="L20" s="231"/>
      <c r="M20" s="231"/>
      <c r="N20" s="231"/>
      <c r="O20" s="231"/>
      <c r="P20" s="231"/>
      <c r="Q20" s="232"/>
      <c r="R20" s="230"/>
      <c r="S20" s="231"/>
      <c r="T20" s="231"/>
      <c r="U20" s="231"/>
      <c r="V20" s="231"/>
      <c r="W20" s="231"/>
      <c r="X20" s="231"/>
      <c r="Y20" s="231"/>
      <c r="Z20" s="232"/>
      <c r="AA20" s="236" t="s">
        <v>4</v>
      </c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8"/>
      <c r="AM20" s="251" t="s">
        <v>5</v>
      </c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3"/>
      <c r="BB20" s="245" t="s">
        <v>7</v>
      </c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7"/>
      <c r="BR20" s="251" t="s">
        <v>31</v>
      </c>
      <c r="BS20" s="252"/>
      <c r="BT20" s="252"/>
      <c r="BU20" s="252"/>
      <c r="BV20" s="252"/>
      <c r="BW20" s="252"/>
      <c r="BX20" s="252"/>
      <c r="BY20" s="252"/>
      <c r="BZ20" s="252"/>
      <c r="CA20" s="252"/>
      <c r="CB20" s="253"/>
      <c r="CC20" s="245" t="s">
        <v>41</v>
      </c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7"/>
      <c r="CS20" s="251" t="s">
        <v>8</v>
      </c>
      <c r="CT20" s="252"/>
      <c r="CU20" s="252"/>
      <c r="CV20" s="252"/>
      <c r="CW20" s="252"/>
      <c r="CX20" s="253"/>
      <c r="CY20" s="245" t="s">
        <v>9</v>
      </c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7"/>
      <c r="DK20" s="248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50"/>
      <c r="DW20" s="254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6"/>
      <c r="EK20" s="254"/>
      <c r="EL20" s="255"/>
      <c r="EM20" s="255"/>
      <c r="EN20" s="255"/>
      <c r="EO20" s="255"/>
      <c r="EP20" s="255"/>
      <c r="EQ20" s="255"/>
      <c r="ER20" s="255"/>
      <c r="ES20" s="256"/>
      <c r="ET20" s="254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6"/>
    </row>
    <row r="21" spans="1:157" s="4" customFormat="1" ht="86.25" customHeight="1">
      <c r="A21" s="233"/>
      <c r="B21" s="234"/>
      <c r="C21" s="234"/>
      <c r="D21" s="234"/>
      <c r="E21" s="234"/>
      <c r="F21" s="234"/>
      <c r="G21" s="234"/>
      <c r="H21" s="235"/>
      <c r="I21" s="233"/>
      <c r="J21" s="234"/>
      <c r="K21" s="234"/>
      <c r="L21" s="234"/>
      <c r="M21" s="234"/>
      <c r="N21" s="234"/>
      <c r="O21" s="234"/>
      <c r="P21" s="234"/>
      <c r="Q21" s="235"/>
      <c r="R21" s="233"/>
      <c r="S21" s="234"/>
      <c r="T21" s="234"/>
      <c r="U21" s="234"/>
      <c r="V21" s="234"/>
      <c r="W21" s="234"/>
      <c r="X21" s="234"/>
      <c r="Y21" s="234"/>
      <c r="Z21" s="235"/>
      <c r="AA21" s="239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1"/>
      <c r="AM21" s="254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6"/>
      <c r="BB21" s="242" t="s">
        <v>30</v>
      </c>
      <c r="BC21" s="243"/>
      <c r="BD21" s="243"/>
      <c r="BE21" s="243"/>
      <c r="BF21" s="243"/>
      <c r="BG21" s="243"/>
      <c r="BH21" s="244"/>
      <c r="BI21" s="242" t="s">
        <v>6</v>
      </c>
      <c r="BJ21" s="243"/>
      <c r="BK21" s="243"/>
      <c r="BL21" s="243"/>
      <c r="BM21" s="243"/>
      <c r="BN21" s="243"/>
      <c r="BO21" s="243"/>
      <c r="BP21" s="243"/>
      <c r="BQ21" s="244"/>
      <c r="BR21" s="254"/>
      <c r="BS21" s="255"/>
      <c r="BT21" s="255"/>
      <c r="BU21" s="255"/>
      <c r="BV21" s="255"/>
      <c r="BW21" s="255"/>
      <c r="BX21" s="255"/>
      <c r="BY21" s="255"/>
      <c r="BZ21" s="255"/>
      <c r="CA21" s="255"/>
      <c r="CB21" s="256"/>
      <c r="CC21" s="242" t="s">
        <v>29</v>
      </c>
      <c r="CD21" s="243"/>
      <c r="CE21" s="243"/>
      <c r="CF21" s="243"/>
      <c r="CG21" s="243"/>
      <c r="CH21" s="243"/>
      <c r="CI21" s="244"/>
      <c r="CJ21" s="242" t="s">
        <v>6</v>
      </c>
      <c r="CK21" s="243"/>
      <c r="CL21" s="243"/>
      <c r="CM21" s="243"/>
      <c r="CN21" s="243"/>
      <c r="CO21" s="243"/>
      <c r="CP21" s="243"/>
      <c r="CQ21" s="243"/>
      <c r="CR21" s="244"/>
      <c r="CS21" s="254"/>
      <c r="CT21" s="255"/>
      <c r="CU21" s="255"/>
      <c r="CV21" s="255"/>
      <c r="CW21" s="255"/>
      <c r="CX21" s="256"/>
      <c r="CY21" s="47" t="s">
        <v>28</v>
      </c>
      <c r="CZ21" s="245" t="s">
        <v>44</v>
      </c>
      <c r="DA21" s="246"/>
      <c r="DB21" s="246"/>
      <c r="DC21" s="246"/>
      <c r="DD21" s="246"/>
      <c r="DE21" s="246"/>
      <c r="DF21" s="246"/>
      <c r="DG21" s="246"/>
      <c r="DH21" s="246"/>
      <c r="DI21" s="246"/>
      <c r="DJ21" s="247"/>
      <c r="DK21" s="239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1"/>
      <c r="DW21" s="245" t="s">
        <v>45</v>
      </c>
      <c r="DX21" s="246"/>
      <c r="DY21" s="246"/>
      <c r="DZ21" s="246"/>
      <c r="EA21" s="246"/>
      <c r="EB21" s="246"/>
      <c r="EC21" s="246"/>
      <c r="ED21" s="246"/>
      <c r="EE21" s="246"/>
      <c r="EF21" s="246"/>
      <c r="EG21" s="246"/>
      <c r="EH21" s="246"/>
      <c r="EI21" s="246"/>
      <c r="EJ21" s="247"/>
      <c r="EK21" s="245" t="s">
        <v>45</v>
      </c>
      <c r="EL21" s="246"/>
      <c r="EM21" s="246"/>
      <c r="EN21" s="246"/>
      <c r="EO21" s="246"/>
      <c r="EP21" s="246"/>
      <c r="EQ21" s="246"/>
      <c r="ER21" s="246"/>
      <c r="ES21" s="247"/>
      <c r="ET21" s="245" t="s">
        <v>45</v>
      </c>
      <c r="EU21" s="246"/>
      <c r="EV21" s="246"/>
      <c r="EW21" s="246"/>
      <c r="EX21" s="246"/>
      <c r="EY21" s="246"/>
      <c r="EZ21" s="246"/>
      <c r="FA21" s="247"/>
    </row>
    <row r="22" spans="1:157" s="3" customFormat="1" ht="12">
      <c r="A22" s="261" t="s">
        <v>1</v>
      </c>
      <c r="B22" s="261"/>
      <c r="C22" s="261"/>
      <c r="D22" s="261"/>
      <c r="E22" s="261"/>
      <c r="F22" s="261"/>
      <c r="G22" s="261"/>
      <c r="H22" s="261"/>
      <c r="I22" s="261" t="s">
        <v>2</v>
      </c>
      <c r="J22" s="261"/>
      <c r="K22" s="261"/>
      <c r="L22" s="261"/>
      <c r="M22" s="261"/>
      <c r="N22" s="261"/>
      <c r="O22" s="261"/>
      <c r="P22" s="261"/>
      <c r="Q22" s="261"/>
      <c r="R22" s="261" t="s">
        <v>3</v>
      </c>
      <c r="S22" s="261"/>
      <c r="T22" s="261"/>
      <c r="U22" s="261"/>
      <c r="V22" s="261"/>
      <c r="W22" s="261"/>
      <c r="X22" s="261"/>
      <c r="Y22" s="261"/>
      <c r="Z22" s="261"/>
      <c r="AA22" s="257">
        <v>4</v>
      </c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>
        <v>5</v>
      </c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>
        <v>6</v>
      </c>
      <c r="BC22" s="257"/>
      <c r="BD22" s="257"/>
      <c r="BE22" s="257"/>
      <c r="BF22" s="257"/>
      <c r="BG22" s="257"/>
      <c r="BH22" s="257"/>
      <c r="BI22" s="257">
        <v>7</v>
      </c>
      <c r="BJ22" s="257"/>
      <c r="BK22" s="257"/>
      <c r="BL22" s="257"/>
      <c r="BM22" s="257"/>
      <c r="BN22" s="257"/>
      <c r="BO22" s="257"/>
      <c r="BP22" s="257"/>
      <c r="BQ22" s="257"/>
      <c r="BR22" s="257">
        <v>8</v>
      </c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>
        <v>9</v>
      </c>
      <c r="CD22" s="257"/>
      <c r="CE22" s="257"/>
      <c r="CF22" s="257"/>
      <c r="CG22" s="257"/>
      <c r="CH22" s="257"/>
      <c r="CI22" s="257"/>
      <c r="CJ22" s="257">
        <v>10</v>
      </c>
      <c r="CK22" s="257"/>
      <c r="CL22" s="257"/>
      <c r="CM22" s="257"/>
      <c r="CN22" s="257"/>
      <c r="CO22" s="257"/>
      <c r="CP22" s="257"/>
      <c r="CQ22" s="257"/>
      <c r="CR22" s="257"/>
      <c r="CS22" s="257">
        <v>11</v>
      </c>
      <c r="CT22" s="257"/>
      <c r="CU22" s="257"/>
      <c r="CV22" s="257"/>
      <c r="CW22" s="257"/>
      <c r="CX22" s="257"/>
      <c r="CY22" s="46"/>
      <c r="CZ22" s="257">
        <v>13</v>
      </c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75">
        <v>14</v>
      </c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7"/>
      <c r="DW22" s="257">
        <v>15</v>
      </c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75">
        <v>16</v>
      </c>
      <c r="EL22" s="276"/>
      <c r="EM22" s="276"/>
      <c r="EN22" s="276"/>
      <c r="EO22" s="276"/>
      <c r="EP22" s="276"/>
      <c r="EQ22" s="276"/>
      <c r="ER22" s="276"/>
      <c r="ES22" s="277"/>
      <c r="ET22" s="275">
        <v>17</v>
      </c>
      <c r="EU22" s="276"/>
      <c r="EV22" s="276"/>
      <c r="EW22" s="276"/>
      <c r="EX22" s="276"/>
      <c r="EY22" s="276"/>
      <c r="EZ22" s="276"/>
      <c r="FA22" s="277"/>
    </row>
    <row r="23" spans="1:156" s="7" customFormat="1" ht="14.25" customHeight="1">
      <c r="A23" s="99" t="s">
        <v>54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</row>
    <row r="24" spans="1:157" s="28" customFormat="1" ht="72" customHeight="1">
      <c r="A24" s="66" t="s">
        <v>1</v>
      </c>
      <c r="B24" s="67"/>
      <c r="C24" s="67"/>
      <c r="D24" s="67"/>
      <c r="E24" s="67"/>
      <c r="F24" s="67"/>
      <c r="G24" s="67"/>
      <c r="H24" s="68"/>
      <c r="I24" s="66" t="s">
        <v>178</v>
      </c>
      <c r="J24" s="67"/>
      <c r="K24" s="67"/>
      <c r="L24" s="67"/>
      <c r="M24" s="67"/>
      <c r="N24" s="67"/>
      <c r="O24" s="67"/>
      <c r="P24" s="67"/>
      <c r="Q24" s="68"/>
      <c r="R24" s="66" t="s">
        <v>179</v>
      </c>
      <c r="S24" s="67"/>
      <c r="T24" s="67"/>
      <c r="U24" s="67"/>
      <c r="V24" s="67"/>
      <c r="W24" s="67"/>
      <c r="X24" s="67"/>
      <c r="Y24" s="67"/>
      <c r="Z24" s="68"/>
      <c r="AA24" s="86" t="s">
        <v>180</v>
      </c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8"/>
      <c r="AM24" s="71" t="s">
        <v>181</v>
      </c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3"/>
      <c r="BB24" s="66" t="s">
        <v>170</v>
      </c>
      <c r="BC24" s="67"/>
      <c r="BD24" s="67"/>
      <c r="BE24" s="67"/>
      <c r="BF24" s="67"/>
      <c r="BG24" s="67"/>
      <c r="BH24" s="68"/>
      <c r="BI24" s="71" t="s">
        <v>171</v>
      </c>
      <c r="BJ24" s="72"/>
      <c r="BK24" s="72"/>
      <c r="BL24" s="72"/>
      <c r="BM24" s="72"/>
      <c r="BN24" s="72"/>
      <c r="BO24" s="72"/>
      <c r="BP24" s="72"/>
      <c r="BQ24" s="73"/>
      <c r="BR24" s="71">
        <v>165.92</v>
      </c>
      <c r="BS24" s="72"/>
      <c r="BT24" s="72"/>
      <c r="BU24" s="72"/>
      <c r="BV24" s="72"/>
      <c r="BW24" s="72"/>
      <c r="BX24" s="72"/>
      <c r="BY24" s="72"/>
      <c r="BZ24" s="72"/>
      <c r="CA24" s="72"/>
      <c r="CB24" s="73"/>
      <c r="CC24" s="191" t="s">
        <v>46</v>
      </c>
      <c r="CD24" s="192"/>
      <c r="CE24" s="192"/>
      <c r="CF24" s="192"/>
      <c r="CG24" s="192"/>
      <c r="CH24" s="192"/>
      <c r="CI24" s="193"/>
      <c r="CJ24" s="71" t="s">
        <v>172</v>
      </c>
      <c r="CK24" s="72"/>
      <c r="CL24" s="72"/>
      <c r="CM24" s="72"/>
      <c r="CN24" s="72"/>
      <c r="CO24" s="72"/>
      <c r="CP24" s="72"/>
      <c r="CQ24" s="72"/>
      <c r="CR24" s="73"/>
      <c r="CS24" s="121">
        <v>198560</v>
      </c>
      <c r="CT24" s="122"/>
      <c r="CU24" s="122"/>
      <c r="CV24" s="122"/>
      <c r="CW24" s="122"/>
      <c r="CX24" s="123"/>
      <c r="CY24" s="64" t="s">
        <v>389</v>
      </c>
      <c r="CZ24" s="66" t="s">
        <v>174</v>
      </c>
      <c r="DA24" s="67"/>
      <c r="DB24" s="67"/>
      <c r="DC24" s="67"/>
      <c r="DD24" s="67"/>
      <c r="DE24" s="67"/>
      <c r="DF24" s="67"/>
      <c r="DG24" s="67"/>
      <c r="DH24" s="67"/>
      <c r="DI24" s="67"/>
      <c r="DJ24" s="68"/>
      <c r="DK24" s="98" t="s">
        <v>164</v>
      </c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70" t="s">
        <v>145</v>
      </c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209" t="s">
        <v>64</v>
      </c>
      <c r="EL24" s="210"/>
      <c r="EM24" s="210"/>
      <c r="EN24" s="210"/>
      <c r="EO24" s="210"/>
      <c r="EP24" s="210"/>
      <c r="EQ24" s="210"/>
      <c r="ER24" s="210"/>
      <c r="ES24" s="211"/>
      <c r="ET24" s="212"/>
      <c r="EU24" s="213"/>
      <c r="EV24" s="213"/>
      <c r="EW24" s="213"/>
      <c r="EX24" s="213"/>
      <c r="EY24" s="213"/>
      <c r="EZ24" s="213"/>
      <c r="FA24" s="214"/>
    </row>
    <row r="25" spans="1:157" s="28" customFormat="1" ht="246" customHeight="1">
      <c r="A25" s="66" t="s">
        <v>2</v>
      </c>
      <c r="B25" s="67"/>
      <c r="C25" s="67"/>
      <c r="D25" s="67"/>
      <c r="E25" s="67"/>
      <c r="F25" s="67"/>
      <c r="G25" s="67"/>
      <c r="H25" s="68"/>
      <c r="I25" s="66" t="s">
        <v>167</v>
      </c>
      <c r="J25" s="67"/>
      <c r="K25" s="67"/>
      <c r="L25" s="67"/>
      <c r="M25" s="67"/>
      <c r="N25" s="67"/>
      <c r="O25" s="67"/>
      <c r="P25" s="67"/>
      <c r="Q25" s="68"/>
      <c r="R25" s="66" t="s">
        <v>167</v>
      </c>
      <c r="S25" s="67"/>
      <c r="T25" s="67"/>
      <c r="U25" s="67"/>
      <c r="V25" s="67"/>
      <c r="W25" s="67"/>
      <c r="X25" s="67"/>
      <c r="Y25" s="67"/>
      <c r="Z25" s="68"/>
      <c r="AA25" s="194" t="s">
        <v>436</v>
      </c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AM25" s="77" t="s">
        <v>437</v>
      </c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9"/>
      <c r="BB25" s="66" t="s">
        <v>75</v>
      </c>
      <c r="BC25" s="67"/>
      <c r="BD25" s="67"/>
      <c r="BE25" s="67"/>
      <c r="BF25" s="67"/>
      <c r="BG25" s="67"/>
      <c r="BH25" s="68"/>
      <c r="BI25" s="71" t="s">
        <v>75</v>
      </c>
      <c r="BJ25" s="72"/>
      <c r="BK25" s="72"/>
      <c r="BL25" s="72"/>
      <c r="BM25" s="72"/>
      <c r="BN25" s="72"/>
      <c r="BO25" s="72"/>
      <c r="BP25" s="72"/>
      <c r="BQ25" s="73"/>
      <c r="BR25" s="71" t="s">
        <v>75</v>
      </c>
      <c r="BS25" s="72"/>
      <c r="BT25" s="72"/>
      <c r="BU25" s="72"/>
      <c r="BV25" s="72"/>
      <c r="BW25" s="72"/>
      <c r="BX25" s="72"/>
      <c r="BY25" s="72"/>
      <c r="BZ25" s="72"/>
      <c r="CA25" s="72"/>
      <c r="CB25" s="73"/>
      <c r="CC25" s="191" t="s">
        <v>46</v>
      </c>
      <c r="CD25" s="192"/>
      <c r="CE25" s="192"/>
      <c r="CF25" s="192"/>
      <c r="CG25" s="192"/>
      <c r="CH25" s="192"/>
      <c r="CI25" s="193"/>
      <c r="CJ25" s="71" t="s">
        <v>172</v>
      </c>
      <c r="CK25" s="72"/>
      <c r="CL25" s="72"/>
      <c r="CM25" s="72"/>
      <c r="CN25" s="72"/>
      <c r="CO25" s="72"/>
      <c r="CP25" s="72"/>
      <c r="CQ25" s="72"/>
      <c r="CR25" s="73"/>
      <c r="CS25" s="121">
        <v>1008000</v>
      </c>
      <c r="CT25" s="122"/>
      <c r="CU25" s="122"/>
      <c r="CV25" s="122"/>
      <c r="CW25" s="122"/>
      <c r="CX25" s="123"/>
      <c r="CY25" s="64" t="s">
        <v>389</v>
      </c>
      <c r="CZ25" s="66" t="s">
        <v>438</v>
      </c>
      <c r="DA25" s="67"/>
      <c r="DB25" s="67"/>
      <c r="DC25" s="67"/>
      <c r="DD25" s="67"/>
      <c r="DE25" s="67"/>
      <c r="DF25" s="67"/>
      <c r="DG25" s="67"/>
      <c r="DH25" s="67"/>
      <c r="DI25" s="67"/>
      <c r="DJ25" s="68"/>
      <c r="DK25" s="98" t="s">
        <v>164</v>
      </c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70" t="s">
        <v>145</v>
      </c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209" t="s">
        <v>64</v>
      </c>
      <c r="EL25" s="210"/>
      <c r="EM25" s="210"/>
      <c r="EN25" s="210"/>
      <c r="EO25" s="210"/>
      <c r="EP25" s="210"/>
      <c r="EQ25" s="210"/>
      <c r="ER25" s="210"/>
      <c r="ES25" s="211"/>
      <c r="ET25" s="212"/>
      <c r="EU25" s="213"/>
      <c r="EV25" s="213"/>
      <c r="EW25" s="213"/>
      <c r="EX25" s="213"/>
      <c r="EY25" s="213"/>
      <c r="EZ25" s="213"/>
      <c r="FA25" s="214"/>
    </row>
    <row r="26" spans="1:157" s="28" customFormat="1" ht="84" customHeight="1">
      <c r="A26" s="66" t="s">
        <v>3</v>
      </c>
      <c r="B26" s="67"/>
      <c r="C26" s="67"/>
      <c r="D26" s="67"/>
      <c r="E26" s="67"/>
      <c r="F26" s="67"/>
      <c r="G26" s="67"/>
      <c r="H26" s="68"/>
      <c r="I26" s="66" t="s">
        <v>117</v>
      </c>
      <c r="J26" s="67"/>
      <c r="K26" s="67"/>
      <c r="L26" s="67"/>
      <c r="M26" s="67"/>
      <c r="N26" s="67"/>
      <c r="O26" s="67"/>
      <c r="P26" s="67"/>
      <c r="Q26" s="68"/>
      <c r="R26" s="66" t="s">
        <v>117</v>
      </c>
      <c r="S26" s="67"/>
      <c r="T26" s="67"/>
      <c r="U26" s="67"/>
      <c r="V26" s="67"/>
      <c r="W26" s="67"/>
      <c r="X26" s="67"/>
      <c r="Y26" s="67"/>
      <c r="Z26" s="68"/>
      <c r="AA26" s="86" t="s">
        <v>450</v>
      </c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8"/>
      <c r="AM26" s="71" t="s">
        <v>85</v>
      </c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B26" s="66" t="s">
        <v>75</v>
      </c>
      <c r="BC26" s="67"/>
      <c r="BD26" s="67"/>
      <c r="BE26" s="67"/>
      <c r="BF26" s="67"/>
      <c r="BG26" s="67"/>
      <c r="BH26" s="68"/>
      <c r="BI26" s="71" t="s">
        <v>75</v>
      </c>
      <c r="BJ26" s="72"/>
      <c r="BK26" s="72"/>
      <c r="BL26" s="72"/>
      <c r="BM26" s="72"/>
      <c r="BN26" s="72"/>
      <c r="BO26" s="72"/>
      <c r="BP26" s="72"/>
      <c r="BQ26" s="73"/>
      <c r="BR26" s="71" t="s">
        <v>75</v>
      </c>
      <c r="BS26" s="72"/>
      <c r="BT26" s="72"/>
      <c r="BU26" s="72"/>
      <c r="BV26" s="72"/>
      <c r="BW26" s="72"/>
      <c r="BX26" s="72"/>
      <c r="BY26" s="72"/>
      <c r="BZ26" s="72"/>
      <c r="CA26" s="72"/>
      <c r="CB26" s="73"/>
      <c r="CC26" s="191" t="s">
        <v>46</v>
      </c>
      <c r="CD26" s="192"/>
      <c r="CE26" s="192"/>
      <c r="CF26" s="192"/>
      <c r="CG26" s="192"/>
      <c r="CH26" s="192"/>
      <c r="CI26" s="193"/>
      <c r="CJ26" s="71" t="s">
        <v>47</v>
      </c>
      <c r="CK26" s="72"/>
      <c r="CL26" s="72"/>
      <c r="CM26" s="72"/>
      <c r="CN26" s="72"/>
      <c r="CO26" s="72"/>
      <c r="CP26" s="72"/>
      <c r="CQ26" s="72"/>
      <c r="CR26" s="73"/>
      <c r="CS26" s="89">
        <v>378104.76</v>
      </c>
      <c r="CT26" s="90"/>
      <c r="CU26" s="90"/>
      <c r="CV26" s="90"/>
      <c r="CW26" s="90"/>
      <c r="CX26" s="91"/>
      <c r="CY26" s="65" t="s">
        <v>389</v>
      </c>
      <c r="CZ26" s="66" t="s">
        <v>338</v>
      </c>
      <c r="DA26" s="67"/>
      <c r="DB26" s="67"/>
      <c r="DC26" s="67"/>
      <c r="DD26" s="67"/>
      <c r="DE26" s="67"/>
      <c r="DF26" s="67"/>
      <c r="DG26" s="67"/>
      <c r="DH26" s="67"/>
      <c r="DI26" s="67"/>
      <c r="DJ26" s="68"/>
      <c r="DK26" s="98" t="s">
        <v>164</v>
      </c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71" t="s">
        <v>64</v>
      </c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3"/>
      <c r="EK26" s="209" t="s">
        <v>64</v>
      </c>
      <c r="EL26" s="210"/>
      <c r="EM26" s="210"/>
      <c r="EN26" s="210"/>
      <c r="EO26" s="210"/>
      <c r="EP26" s="210"/>
      <c r="EQ26" s="210"/>
      <c r="ER26" s="210"/>
      <c r="ES26" s="211"/>
      <c r="ET26" s="35"/>
      <c r="EU26" s="36"/>
      <c r="EV26" s="36"/>
      <c r="EW26" s="36"/>
      <c r="EX26" s="36"/>
      <c r="EY26" s="36"/>
      <c r="EZ26" s="36"/>
      <c r="FA26" s="37"/>
    </row>
    <row r="27" spans="1:157" s="28" customFormat="1" ht="84" customHeight="1">
      <c r="A27" s="66" t="s">
        <v>128</v>
      </c>
      <c r="B27" s="67"/>
      <c r="C27" s="67"/>
      <c r="D27" s="67"/>
      <c r="E27" s="67"/>
      <c r="F27" s="67"/>
      <c r="G27" s="67"/>
      <c r="H27" s="68"/>
      <c r="I27" s="66" t="s">
        <v>97</v>
      </c>
      <c r="J27" s="67"/>
      <c r="K27" s="67"/>
      <c r="L27" s="67"/>
      <c r="M27" s="67"/>
      <c r="N27" s="67"/>
      <c r="O27" s="67"/>
      <c r="P27" s="67"/>
      <c r="Q27" s="68"/>
      <c r="R27" s="66" t="s">
        <v>97</v>
      </c>
      <c r="S27" s="67"/>
      <c r="T27" s="67"/>
      <c r="U27" s="67"/>
      <c r="V27" s="67"/>
      <c r="W27" s="67"/>
      <c r="X27" s="67"/>
      <c r="Y27" s="67"/>
      <c r="Z27" s="68"/>
      <c r="AA27" s="71" t="s">
        <v>203</v>
      </c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3"/>
      <c r="AM27" s="71" t="s">
        <v>85</v>
      </c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3"/>
      <c r="BB27" s="66" t="s">
        <v>75</v>
      </c>
      <c r="BC27" s="67"/>
      <c r="BD27" s="67"/>
      <c r="BE27" s="67"/>
      <c r="BF27" s="67"/>
      <c r="BG27" s="67"/>
      <c r="BH27" s="68"/>
      <c r="BI27" s="71" t="s">
        <v>75</v>
      </c>
      <c r="BJ27" s="72"/>
      <c r="BK27" s="72"/>
      <c r="BL27" s="72"/>
      <c r="BM27" s="72"/>
      <c r="BN27" s="72"/>
      <c r="BO27" s="72"/>
      <c r="BP27" s="72"/>
      <c r="BQ27" s="73"/>
      <c r="BR27" s="71" t="s">
        <v>75</v>
      </c>
      <c r="BS27" s="72"/>
      <c r="BT27" s="72"/>
      <c r="BU27" s="72"/>
      <c r="BV27" s="72"/>
      <c r="BW27" s="72"/>
      <c r="BX27" s="72"/>
      <c r="BY27" s="72"/>
      <c r="BZ27" s="72"/>
      <c r="CA27" s="72"/>
      <c r="CB27" s="73"/>
      <c r="CC27" s="191" t="s">
        <v>46</v>
      </c>
      <c r="CD27" s="192"/>
      <c r="CE27" s="192"/>
      <c r="CF27" s="192"/>
      <c r="CG27" s="192"/>
      <c r="CH27" s="192"/>
      <c r="CI27" s="193"/>
      <c r="CJ27" s="71" t="s">
        <v>47</v>
      </c>
      <c r="CK27" s="72"/>
      <c r="CL27" s="72"/>
      <c r="CM27" s="72"/>
      <c r="CN27" s="72"/>
      <c r="CO27" s="72"/>
      <c r="CP27" s="72"/>
      <c r="CQ27" s="72"/>
      <c r="CR27" s="73"/>
      <c r="CS27" s="121">
        <v>262697.31</v>
      </c>
      <c r="CT27" s="122"/>
      <c r="CU27" s="122"/>
      <c r="CV27" s="122"/>
      <c r="CW27" s="122"/>
      <c r="CX27" s="123"/>
      <c r="CY27" s="65" t="s">
        <v>389</v>
      </c>
      <c r="CZ27" s="66" t="s">
        <v>338</v>
      </c>
      <c r="DA27" s="67"/>
      <c r="DB27" s="67"/>
      <c r="DC27" s="67"/>
      <c r="DD27" s="67"/>
      <c r="DE27" s="67"/>
      <c r="DF27" s="67"/>
      <c r="DG27" s="67"/>
      <c r="DH27" s="67"/>
      <c r="DI27" s="67"/>
      <c r="DJ27" s="68"/>
      <c r="DK27" s="71" t="s">
        <v>382</v>
      </c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3"/>
      <c r="DW27" s="71" t="s">
        <v>64</v>
      </c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3"/>
      <c r="EK27" s="209" t="s">
        <v>64</v>
      </c>
      <c r="EL27" s="210"/>
      <c r="EM27" s="210"/>
      <c r="EN27" s="210"/>
      <c r="EO27" s="210"/>
      <c r="EP27" s="210"/>
      <c r="EQ27" s="210"/>
      <c r="ER27" s="210"/>
      <c r="ES27" s="211"/>
      <c r="ET27" s="35"/>
      <c r="EU27" s="36"/>
      <c r="EV27" s="36"/>
      <c r="EW27" s="36"/>
      <c r="EX27" s="36"/>
      <c r="EY27" s="36"/>
      <c r="EZ27" s="36"/>
      <c r="FA27" s="37"/>
    </row>
    <row r="28" spans="1:157" s="28" customFormat="1" ht="90" customHeight="1">
      <c r="A28" s="66" t="s">
        <v>146</v>
      </c>
      <c r="B28" s="67"/>
      <c r="C28" s="67"/>
      <c r="D28" s="67"/>
      <c r="E28" s="67"/>
      <c r="F28" s="67"/>
      <c r="G28" s="67"/>
      <c r="H28" s="68"/>
      <c r="I28" s="66" t="s">
        <v>98</v>
      </c>
      <c r="J28" s="67"/>
      <c r="K28" s="67"/>
      <c r="L28" s="67"/>
      <c r="M28" s="67"/>
      <c r="N28" s="67"/>
      <c r="O28" s="67"/>
      <c r="P28" s="67"/>
      <c r="Q28" s="68"/>
      <c r="R28" s="66" t="s">
        <v>98</v>
      </c>
      <c r="S28" s="67"/>
      <c r="T28" s="67"/>
      <c r="U28" s="67"/>
      <c r="V28" s="67"/>
      <c r="W28" s="67"/>
      <c r="X28" s="67"/>
      <c r="Y28" s="67"/>
      <c r="Z28" s="68"/>
      <c r="AA28" s="71" t="s">
        <v>204</v>
      </c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3"/>
      <c r="AM28" s="71" t="s">
        <v>85</v>
      </c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3"/>
      <c r="BB28" s="66" t="s">
        <v>205</v>
      </c>
      <c r="BC28" s="67"/>
      <c r="BD28" s="67"/>
      <c r="BE28" s="67"/>
      <c r="BF28" s="67"/>
      <c r="BG28" s="67"/>
      <c r="BH28" s="68"/>
      <c r="BI28" s="71" t="s">
        <v>86</v>
      </c>
      <c r="BJ28" s="72"/>
      <c r="BK28" s="72"/>
      <c r="BL28" s="72"/>
      <c r="BM28" s="72"/>
      <c r="BN28" s="72"/>
      <c r="BO28" s="72"/>
      <c r="BP28" s="72"/>
      <c r="BQ28" s="73"/>
      <c r="BR28" s="71">
        <v>897</v>
      </c>
      <c r="BS28" s="72"/>
      <c r="BT28" s="72"/>
      <c r="BU28" s="72"/>
      <c r="BV28" s="72"/>
      <c r="BW28" s="72"/>
      <c r="BX28" s="72"/>
      <c r="BY28" s="72"/>
      <c r="BZ28" s="72"/>
      <c r="CA28" s="72"/>
      <c r="CB28" s="73"/>
      <c r="CC28" s="191" t="s">
        <v>46</v>
      </c>
      <c r="CD28" s="192"/>
      <c r="CE28" s="192"/>
      <c r="CF28" s="192"/>
      <c r="CG28" s="192"/>
      <c r="CH28" s="192"/>
      <c r="CI28" s="193"/>
      <c r="CJ28" s="71" t="s">
        <v>47</v>
      </c>
      <c r="CK28" s="72"/>
      <c r="CL28" s="72"/>
      <c r="CM28" s="72"/>
      <c r="CN28" s="72"/>
      <c r="CO28" s="72"/>
      <c r="CP28" s="72"/>
      <c r="CQ28" s="72"/>
      <c r="CR28" s="73"/>
      <c r="CS28" s="121">
        <v>151292.18</v>
      </c>
      <c r="CT28" s="122"/>
      <c r="CU28" s="122"/>
      <c r="CV28" s="122"/>
      <c r="CW28" s="122"/>
      <c r="CX28" s="123"/>
      <c r="CY28" s="65" t="s">
        <v>389</v>
      </c>
      <c r="CZ28" s="66" t="s">
        <v>306</v>
      </c>
      <c r="DA28" s="67"/>
      <c r="DB28" s="67"/>
      <c r="DC28" s="67"/>
      <c r="DD28" s="67"/>
      <c r="DE28" s="67"/>
      <c r="DF28" s="67"/>
      <c r="DG28" s="67"/>
      <c r="DH28" s="67"/>
      <c r="DI28" s="67"/>
      <c r="DJ28" s="68"/>
      <c r="DK28" s="71" t="s">
        <v>382</v>
      </c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3"/>
      <c r="DW28" s="71" t="s">
        <v>64</v>
      </c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3"/>
      <c r="EK28" s="209" t="s">
        <v>64</v>
      </c>
      <c r="EL28" s="210"/>
      <c r="EM28" s="210"/>
      <c r="EN28" s="210"/>
      <c r="EO28" s="210"/>
      <c r="EP28" s="210"/>
      <c r="EQ28" s="210"/>
      <c r="ER28" s="210"/>
      <c r="ES28" s="211"/>
      <c r="ET28" s="35"/>
      <c r="EU28" s="36"/>
      <c r="EV28" s="36"/>
      <c r="EW28" s="36"/>
      <c r="EX28" s="36"/>
      <c r="EY28" s="36"/>
      <c r="EZ28" s="36"/>
      <c r="FA28" s="37"/>
    </row>
    <row r="29" spans="1:157" s="28" customFormat="1" ht="114" customHeight="1">
      <c r="A29" s="66" t="s">
        <v>143</v>
      </c>
      <c r="B29" s="67"/>
      <c r="C29" s="67"/>
      <c r="D29" s="67"/>
      <c r="E29" s="67"/>
      <c r="F29" s="67"/>
      <c r="G29" s="67"/>
      <c r="H29" s="68"/>
      <c r="I29" s="66" t="s">
        <v>137</v>
      </c>
      <c r="J29" s="67"/>
      <c r="K29" s="67"/>
      <c r="L29" s="67"/>
      <c r="M29" s="67"/>
      <c r="N29" s="67"/>
      <c r="O29" s="67"/>
      <c r="P29" s="67"/>
      <c r="Q29" s="68"/>
      <c r="R29" s="66" t="s">
        <v>163</v>
      </c>
      <c r="S29" s="67"/>
      <c r="T29" s="67"/>
      <c r="U29" s="67"/>
      <c r="V29" s="67"/>
      <c r="W29" s="67"/>
      <c r="X29" s="67"/>
      <c r="Y29" s="67"/>
      <c r="Z29" s="68"/>
      <c r="AA29" s="71" t="s">
        <v>206</v>
      </c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3"/>
      <c r="AM29" s="71" t="s">
        <v>85</v>
      </c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3"/>
      <c r="BB29" s="66" t="s">
        <v>75</v>
      </c>
      <c r="BC29" s="67"/>
      <c r="BD29" s="67"/>
      <c r="BE29" s="67"/>
      <c r="BF29" s="67"/>
      <c r="BG29" s="67"/>
      <c r="BH29" s="68"/>
      <c r="BI29" s="71" t="s">
        <v>75</v>
      </c>
      <c r="BJ29" s="72"/>
      <c r="BK29" s="72"/>
      <c r="BL29" s="72"/>
      <c r="BM29" s="72"/>
      <c r="BN29" s="72"/>
      <c r="BO29" s="72"/>
      <c r="BP29" s="72"/>
      <c r="BQ29" s="73"/>
      <c r="BR29" s="71" t="s">
        <v>75</v>
      </c>
      <c r="BS29" s="72"/>
      <c r="BT29" s="72"/>
      <c r="BU29" s="72"/>
      <c r="BV29" s="72"/>
      <c r="BW29" s="72"/>
      <c r="BX29" s="72"/>
      <c r="BY29" s="72"/>
      <c r="BZ29" s="72"/>
      <c r="CA29" s="72"/>
      <c r="CB29" s="73"/>
      <c r="CC29" s="191" t="s">
        <v>46</v>
      </c>
      <c r="CD29" s="192"/>
      <c r="CE29" s="192"/>
      <c r="CF29" s="192"/>
      <c r="CG29" s="192"/>
      <c r="CH29" s="192"/>
      <c r="CI29" s="193"/>
      <c r="CJ29" s="71" t="s">
        <v>47</v>
      </c>
      <c r="CK29" s="72"/>
      <c r="CL29" s="72"/>
      <c r="CM29" s="72"/>
      <c r="CN29" s="72"/>
      <c r="CO29" s="72"/>
      <c r="CP29" s="72"/>
      <c r="CQ29" s="72"/>
      <c r="CR29" s="73"/>
      <c r="CS29" s="121">
        <v>1140411</v>
      </c>
      <c r="CT29" s="122"/>
      <c r="CU29" s="122"/>
      <c r="CV29" s="122"/>
      <c r="CW29" s="122"/>
      <c r="CX29" s="123"/>
      <c r="CY29" s="63" t="s">
        <v>390</v>
      </c>
      <c r="CZ29" s="66" t="s">
        <v>338</v>
      </c>
      <c r="DA29" s="67"/>
      <c r="DB29" s="67"/>
      <c r="DC29" s="67"/>
      <c r="DD29" s="67"/>
      <c r="DE29" s="67"/>
      <c r="DF29" s="67"/>
      <c r="DG29" s="67"/>
      <c r="DH29" s="67"/>
      <c r="DI29" s="67"/>
      <c r="DJ29" s="68"/>
      <c r="DK29" s="71" t="s">
        <v>382</v>
      </c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3"/>
      <c r="DW29" s="71" t="s">
        <v>64</v>
      </c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3"/>
      <c r="EK29" s="209" t="s">
        <v>64</v>
      </c>
      <c r="EL29" s="210"/>
      <c r="EM29" s="210"/>
      <c r="EN29" s="210"/>
      <c r="EO29" s="210"/>
      <c r="EP29" s="210"/>
      <c r="EQ29" s="210"/>
      <c r="ER29" s="210"/>
      <c r="ES29" s="211"/>
      <c r="ET29" s="212"/>
      <c r="EU29" s="213"/>
      <c r="EV29" s="213"/>
      <c r="EW29" s="213"/>
      <c r="EX29" s="213"/>
      <c r="EY29" s="213"/>
      <c r="EZ29" s="213"/>
      <c r="FA29" s="214"/>
    </row>
    <row r="30" spans="1:157" s="28" customFormat="1" ht="75" customHeight="1">
      <c r="A30" s="66" t="s">
        <v>219</v>
      </c>
      <c r="B30" s="67"/>
      <c r="C30" s="67"/>
      <c r="D30" s="67"/>
      <c r="E30" s="67"/>
      <c r="F30" s="67"/>
      <c r="G30" s="67"/>
      <c r="H30" s="59"/>
      <c r="I30" s="271" t="s">
        <v>96</v>
      </c>
      <c r="J30" s="271"/>
      <c r="K30" s="271"/>
      <c r="L30" s="271"/>
      <c r="M30" s="271"/>
      <c r="N30" s="271"/>
      <c r="O30" s="271"/>
      <c r="P30" s="271"/>
      <c r="Q30" s="271"/>
      <c r="R30" s="271" t="s">
        <v>373</v>
      </c>
      <c r="S30" s="271"/>
      <c r="T30" s="271"/>
      <c r="U30" s="271"/>
      <c r="V30" s="271"/>
      <c r="W30" s="271"/>
      <c r="X30" s="271"/>
      <c r="Y30" s="271"/>
      <c r="Z30" s="271"/>
      <c r="AA30" s="98" t="s">
        <v>207</v>
      </c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 t="s">
        <v>85</v>
      </c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271" t="s">
        <v>75</v>
      </c>
      <c r="BC30" s="271"/>
      <c r="BD30" s="271"/>
      <c r="BE30" s="271"/>
      <c r="BF30" s="271"/>
      <c r="BG30" s="271"/>
      <c r="BH30" s="271"/>
      <c r="BI30" s="98" t="s">
        <v>75</v>
      </c>
      <c r="BJ30" s="98"/>
      <c r="BK30" s="98"/>
      <c r="BL30" s="98"/>
      <c r="BM30" s="98"/>
      <c r="BN30" s="98"/>
      <c r="BO30" s="98"/>
      <c r="BP30" s="98"/>
      <c r="BQ30" s="98"/>
      <c r="BR30" s="98" t="s">
        <v>73</v>
      </c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272" t="s">
        <v>46</v>
      </c>
      <c r="CD30" s="272"/>
      <c r="CE30" s="272"/>
      <c r="CF30" s="272"/>
      <c r="CG30" s="272"/>
      <c r="CH30" s="272"/>
      <c r="CI30" s="272"/>
      <c r="CJ30" s="98" t="s">
        <v>47</v>
      </c>
      <c r="CK30" s="98"/>
      <c r="CL30" s="98"/>
      <c r="CM30" s="98"/>
      <c r="CN30" s="98"/>
      <c r="CO30" s="98"/>
      <c r="CP30" s="98"/>
      <c r="CQ30" s="98"/>
      <c r="CR30" s="98"/>
      <c r="CS30" s="273">
        <v>2351845</v>
      </c>
      <c r="CT30" s="273"/>
      <c r="CU30" s="273"/>
      <c r="CV30" s="273"/>
      <c r="CW30" s="273"/>
      <c r="CX30" s="273"/>
      <c r="CY30" s="63" t="s">
        <v>390</v>
      </c>
      <c r="CZ30" s="271" t="s">
        <v>208</v>
      </c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71" t="s">
        <v>201</v>
      </c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3"/>
      <c r="DW30" s="71" t="s">
        <v>64</v>
      </c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3"/>
      <c r="EK30" s="209" t="s">
        <v>64</v>
      </c>
      <c r="EL30" s="210"/>
      <c r="EM30" s="210"/>
      <c r="EN30" s="210"/>
      <c r="EO30" s="210"/>
      <c r="EP30" s="210"/>
      <c r="EQ30" s="210"/>
      <c r="ER30" s="210"/>
      <c r="ES30" s="211"/>
      <c r="ET30" s="212"/>
      <c r="EU30" s="213"/>
      <c r="EV30" s="213"/>
      <c r="EW30" s="213"/>
      <c r="EX30" s="213"/>
      <c r="EY30" s="213"/>
      <c r="EZ30" s="213"/>
      <c r="FA30" s="214"/>
    </row>
    <row r="31" spans="1:157" s="28" customFormat="1" ht="243.75" customHeight="1">
      <c r="A31" s="66" t="s">
        <v>129</v>
      </c>
      <c r="B31" s="67"/>
      <c r="C31" s="67"/>
      <c r="D31" s="67"/>
      <c r="E31" s="67"/>
      <c r="F31" s="67"/>
      <c r="G31" s="67"/>
      <c r="H31" s="68"/>
      <c r="I31" s="66" t="s">
        <v>167</v>
      </c>
      <c r="J31" s="67"/>
      <c r="K31" s="67"/>
      <c r="L31" s="67"/>
      <c r="M31" s="67"/>
      <c r="N31" s="67"/>
      <c r="O31" s="67"/>
      <c r="P31" s="67"/>
      <c r="Q31" s="68"/>
      <c r="R31" s="66" t="s">
        <v>167</v>
      </c>
      <c r="S31" s="67"/>
      <c r="T31" s="67"/>
      <c r="U31" s="67"/>
      <c r="V31" s="67"/>
      <c r="W31" s="67"/>
      <c r="X31" s="67"/>
      <c r="Y31" s="67"/>
      <c r="Z31" s="68"/>
      <c r="AA31" s="278" t="s">
        <v>209</v>
      </c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80"/>
      <c r="AM31" s="281" t="s">
        <v>210</v>
      </c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3"/>
      <c r="BB31" s="66" t="s">
        <v>59</v>
      </c>
      <c r="BC31" s="67"/>
      <c r="BD31" s="67"/>
      <c r="BE31" s="67"/>
      <c r="BF31" s="67"/>
      <c r="BG31" s="67"/>
      <c r="BH31" s="68"/>
      <c r="BI31" s="71" t="s">
        <v>60</v>
      </c>
      <c r="BJ31" s="72"/>
      <c r="BK31" s="72"/>
      <c r="BL31" s="72"/>
      <c r="BM31" s="72"/>
      <c r="BN31" s="72"/>
      <c r="BO31" s="72"/>
      <c r="BP31" s="72"/>
      <c r="BQ31" s="73"/>
      <c r="BR31" s="71">
        <v>2</v>
      </c>
      <c r="BS31" s="72"/>
      <c r="BT31" s="72"/>
      <c r="BU31" s="72"/>
      <c r="BV31" s="72"/>
      <c r="BW31" s="72"/>
      <c r="BX31" s="72"/>
      <c r="BY31" s="72"/>
      <c r="BZ31" s="72"/>
      <c r="CA31" s="72"/>
      <c r="CB31" s="73"/>
      <c r="CC31" s="191" t="s">
        <v>46</v>
      </c>
      <c r="CD31" s="192"/>
      <c r="CE31" s="192"/>
      <c r="CF31" s="192"/>
      <c r="CG31" s="192"/>
      <c r="CH31" s="192"/>
      <c r="CI31" s="193"/>
      <c r="CJ31" s="71" t="s">
        <v>172</v>
      </c>
      <c r="CK31" s="72"/>
      <c r="CL31" s="72"/>
      <c r="CM31" s="72"/>
      <c r="CN31" s="72"/>
      <c r="CO31" s="72"/>
      <c r="CP31" s="72"/>
      <c r="CQ31" s="72"/>
      <c r="CR31" s="73"/>
      <c r="CS31" s="121">
        <v>300000</v>
      </c>
      <c r="CT31" s="122"/>
      <c r="CU31" s="122"/>
      <c r="CV31" s="122"/>
      <c r="CW31" s="122"/>
      <c r="CX31" s="123"/>
      <c r="CY31" s="63" t="s">
        <v>390</v>
      </c>
      <c r="CZ31" s="66" t="s">
        <v>211</v>
      </c>
      <c r="DA31" s="67"/>
      <c r="DB31" s="67"/>
      <c r="DC31" s="67"/>
      <c r="DD31" s="67"/>
      <c r="DE31" s="67"/>
      <c r="DF31" s="67"/>
      <c r="DG31" s="67"/>
      <c r="DH31" s="67"/>
      <c r="DI31" s="67"/>
      <c r="DJ31" s="68"/>
      <c r="DK31" s="71" t="s">
        <v>385</v>
      </c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3"/>
      <c r="DW31" s="71" t="s">
        <v>64</v>
      </c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3"/>
      <c r="EK31" s="284" t="s">
        <v>64</v>
      </c>
      <c r="EL31" s="285"/>
      <c r="EM31" s="285"/>
      <c r="EN31" s="285"/>
      <c r="EO31" s="285"/>
      <c r="EP31" s="285"/>
      <c r="EQ31" s="285"/>
      <c r="ER31" s="285"/>
      <c r="ES31" s="286"/>
      <c r="ET31" s="212"/>
      <c r="EU31" s="213"/>
      <c r="EV31" s="213"/>
      <c r="EW31" s="213"/>
      <c r="EX31" s="213"/>
      <c r="EY31" s="213"/>
      <c r="EZ31" s="213"/>
      <c r="FA31" s="214"/>
    </row>
    <row r="32" spans="1:157" s="28" customFormat="1" ht="66.75" customHeight="1">
      <c r="A32" s="66" t="s">
        <v>147</v>
      </c>
      <c r="B32" s="67"/>
      <c r="C32" s="67"/>
      <c r="D32" s="67"/>
      <c r="E32" s="67"/>
      <c r="F32" s="67"/>
      <c r="G32" s="67"/>
      <c r="H32" s="68"/>
      <c r="I32" s="66" t="s">
        <v>126</v>
      </c>
      <c r="J32" s="67"/>
      <c r="K32" s="67"/>
      <c r="L32" s="67"/>
      <c r="M32" s="67"/>
      <c r="N32" s="67"/>
      <c r="O32" s="67"/>
      <c r="P32" s="67"/>
      <c r="Q32" s="68"/>
      <c r="R32" s="66" t="s">
        <v>126</v>
      </c>
      <c r="S32" s="67"/>
      <c r="T32" s="67"/>
      <c r="U32" s="67"/>
      <c r="V32" s="67"/>
      <c r="W32" s="67"/>
      <c r="X32" s="67"/>
      <c r="Y32" s="67"/>
      <c r="Z32" s="68"/>
      <c r="AA32" s="118" t="s">
        <v>127</v>
      </c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/>
      <c r="AM32" s="71" t="s">
        <v>87</v>
      </c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3"/>
      <c r="BB32" s="66" t="s">
        <v>75</v>
      </c>
      <c r="BC32" s="67"/>
      <c r="BD32" s="67"/>
      <c r="BE32" s="67"/>
      <c r="BF32" s="67"/>
      <c r="BG32" s="67"/>
      <c r="BH32" s="68"/>
      <c r="BI32" s="71" t="s">
        <v>75</v>
      </c>
      <c r="BJ32" s="72"/>
      <c r="BK32" s="72"/>
      <c r="BL32" s="72"/>
      <c r="BM32" s="72"/>
      <c r="BN32" s="72"/>
      <c r="BO32" s="72"/>
      <c r="BP32" s="72"/>
      <c r="BQ32" s="73"/>
      <c r="BR32" s="71" t="s">
        <v>75</v>
      </c>
      <c r="BS32" s="72"/>
      <c r="BT32" s="72"/>
      <c r="BU32" s="72"/>
      <c r="BV32" s="72"/>
      <c r="BW32" s="72"/>
      <c r="BX32" s="72"/>
      <c r="BY32" s="72"/>
      <c r="BZ32" s="72"/>
      <c r="CA32" s="72"/>
      <c r="CB32" s="73"/>
      <c r="CC32" s="191" t="s">
        <v>46</v>
      </c>
      <c r="CD32" s="192"/>
      <c r="CE32" s="192"/>
      <c r="CF32" s="192"/>
      <c r="CG32" s="192"/>
      <c r="CH32" s="192"/>
      <c r="CI32" s="193"/>
      <c r="CJ32" s="71" t="s">
        <v>172</v>
      </c>
      <c r="CK32" s="72"/>
      <c r="CL32" s="72"/>
      <c r="CM32" s="72"/>
      <c r="CN32" s="72"/>
      <c r="CO32" s="72"/>
      <c r="CP32" s="72"/>
      <c r="CQ32" s="72"/>
      <c r="CR32" s="73"/>
      <c r="CS32" s="121">
        <v>3525040.89</v>
      </c>
      <c r="CT32" s="122"/>
      <c r="CU32" s="122"/>
      <c r="CV32" s="122"/>
      <c r="CW32" s="122"/>
      <c r="CX32" s="123"/>
      <c r="CY32" s="63" t="s">
        <v>390</v>
      </c>
      <c r="CZ32" s="66" t="s">
        <v>216</v>
      </c>
      <c r="DA32" s="67"/>
      <c r="DB32" s="67"/>
      <c r="DC32" s="67"/>
      <c r="DD32" s="67"/>
      <c r="DE32" s="67"/>
      <c r="DF32" s="67"/>
      <c r="DG32" s="67"/>
      <c r="DH32" s="67"/>
      <c r="DI32" s="67"/>
      <c r="DJ32" s="68"/>
      <c r="DK32" s="71" t="s">
        <v>384</v>
      </c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3"/>
      <c r="DW32" s="71" t="s">
        <v>64</v>
      </c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3"/>
      <c r="EK32" s="284" t="s">
        <v>64</v>
      </c>
      <c r="EL32" s="285"/>
      <c r="EM32" s="285"/>
      <c r="EN32" s="285"/>
      <c r="EO32" s="285"/>
      <c r="EP32" s="285"/>
      <c r="EQ32" s="285"/>
      <c r="ER32" s="285"/>
      <c r="ES32" s="286"/>
      <c r="ET32" s="212"/>
      <c r="EU32" s="213"/>
      <c r="EV32" s="213"/>
      <c r="EW32" s="213"/>
      <c r="EX32" s="213"/>
      <c r="EY32" s="213"/>
      <c r="EZ32" s="213"/>
      <c r="FA32" s="214"/>
    </row>
    <row r="33" spans="1:157" s="28" customFormat="1" ht="66.75" customHeight="1">
      <c r="A33" s="66" t="s">
        <v>148</v>
      </c>
      <c r="B33" s="67"/>
      <c r="C33" s="67"/>
      <c r="D33" s="67"/>
      <c r="E33" s="67"/>
      <c r="F33" s="67"/>
      <c r="G33" s="67"/>
      <c r="H33" s="68"/>
      <c r="I33" s="66" t="s">
        <v>76</v>
      </c>
      <c r="J33" s="67"/>
      <c r="K33" s="67"/>
      <c r="L33" s="67"/>
      <c r="M33" s="67"/>
      <c r="N33" s="67"/>
      <c r="O33" s="67"/>
      <c r="P33" s="67"/>
      <c r="Q33" s="68"/>
      <c r="R33" s="66" t="s">
        <v>76</v>
      </c>
      <c r="S33" s="67"/>
      <c r="T33" s="67"/>
      <c r="U33" s="67"/>
      <c r="V33" s="67"/>
      <c r="W33" s="67"/>
      <c r="X33" s="67"/>
      <c r="Y33" s="67"/>
      <c r="Z33" s="68"/>
      <c r="AA33" s="118" t="s">
        <v>339</v>
      </c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20"/>
      <c r="AM33" s="71" t="s">
        <v>87</v>
      </c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3"/>
      <c r="BB33" s="66">
        <v>796</v>
      </c>
      <c r="BC33" s="67"/>
      <c r="BD33" s="67"/>
      <c r="BE33" s="67"/>
      <c r="BF33" s="67"/>
      <c r="BG33" s="67"/>
      <c r="BH33" s="68"/>
      <c r="BI33" s="71" t="s">
        <v>69</v>
      </c>
      <c r="BJ33" s="72"/>
      <c r="BK33" s="72"/>
      <c r="BL33" s="72"/>
      <c r="BM33" s="72"/>
      <c r="BN33" s="72"/>
      <c r="BO33" s="72"/>
      <c r="BP33" s="72"/>
      <c r="BQ33" s="73"/>
      <c r="BR33" s="71">
        <v>1</v>
      </c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91" t="s">
        <v>46</v>
      </c>
      <c r="CD33" s="192"/>
      <c r="CE33" s="192"/>
      <c r="CF33" s="192"/>
      <c r="CG33" s="192"/>
      <c r="CH33" s="192"/>
      <c r="CI33" s="193"/>
      <c r="CJ33" s="71" t="s">
        <v>172</v>
      </c>
      <c r="CK33" s="72"/>
      <c r="CL33" s="72"/>
      <c r="CM33" s="72"/>
      <c r="CN33" s="72"/>
      <c r="CO33" s="72"/>
      <c r="CP33" s="72"/>
      <c r="CQ33" s="72"/>
      <c r="CR33" s="73"/>
      <c r="CS33" s="121">
        <v>250000</v>
      </c>
      <c r="CT33" s="122"/>
      <c r="CU33" s="122"/>
      <c r="CV33" s="122"/>
      <c r="CW33" s="122"/>
      <c r="CX33" s="123"/>
      <c r="CY33" s="63" t="s">
        <v>390</v>
      </c>
      <c r="CZ33" s="66" t="s">
        <v>216</v>
      </c>
      <c r="DA33" s="67"/>
      <c r="DB33" s="67"/>
      <c r="DC33" s="67"/>
      <c r="DD33" s="67"/>
      <c r="DE33" s="67"/>
      <c r="DF33" s="67"/>
      <c r="DG33" s="67"/>
      <c r="DH33" s="67"/>
      <c r="DI33" s="67"/>
      <c r="DJ33" s="68"/>
      <c r="DK33" s="71" t="s">
        <v>384</v>
      </c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3"/>
      <c r="DW33" s="71" t="s">
        <v>64</v>
      </c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3"/>
      <c r="EK33" s="284" t="s">
        <v>64</v>
      </c>
      <c r="EL33" s="285"/>
      <c r="EM33" s="285"/>
      <c r="EN33" s="285"/>
      <c r="EO33" s="285"/>
      <c r="EP33" s="285"/>
      <c r="EQ33" s="285"/>
      <c r="ER33" s="285"/>
      <c r="ES33" s="286"/>
      <c r="ET33" s="212"/>
      <c r="EU33" s="213"/>
      <c r="EV33" s="213"/>
      <c r="EW33" s="213"/>
      <c r="EX33" s="213"/>
      <c r="EY33" s="213"/>
      <c r="EZ33" s="213"/>
      <c r="FA33" s="214"/>
    </row>
    <row r="34" spans="1:157" s="38" customFormat="1" ht="77.25" customHeight="1">
      <c r="A34" s="66" t="s">
        <v>149</v>
      </c>
      <c r="B34" s="67"/>
      <c r="C34" s="67"/>
      <c r="D34" s="67"/>
      <c r="E34" s="67"/>
      <c r="F34" s="67"/>
      <c r="G34" s="67"/>
      <c r="H34" s="68"/>
      <c r="I34" s="66" t="s">
        <v>76</v>
      </c>
      <c r="J34" s="67"/>
      <c r="K34" s="67"/>
      <c r="L34" s="67"/>
      <c r="M34" s="67"/>
      <c r="N34" s="67"/>
      <c r="O34" s="67"/>
      <c r="P34" s="67"/>
      <c r="Q34" s="68"/>
      <c r="R34" s="66" t="s">
        <v>78</v>
      </c>
      <c r="S34" s="67"/>
      <c r="T34" s="67"/>
      <c r="U34" s="67"/>
      <c r="V34" s="67"/>
      <c r="W34" s="67"/>
      <c r="X34" s="67"/>
      <c r="Y34" s="67"/>
      <c r="Z34" s="68"/>
      <c r="AA34" s="98" t="s">
        <v>342</v>
      </c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71" t="s">
        <v>74</v>
      </c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3"/>
      <c r="BB34" s="66">
        <v>796</v>
      </c>
      <c r="BC34" s="67"/>
      <c r="BD34" s="67"/>
      <c r="BE34" s="67"/>
      <c r="BF34" s="67"/>
      <c r="BG34" s="67"/>
      <c r="BH34" s="68"/>
      <c r="BI34" s="71" t="s">
        <v>69</v>
      </c>
      <c r="BJ34" s="72"/>
      <c r="BK34" s="72"/>
      <c r="BL34" s="72"/>
      <c r="BM34" s="72"/>
      <c r="BN34" s="72"/>
      <c r="BO34" s="72"/>
      <c r="BP34" s="72"/>
      <c r="BQ34" s="73"/>
      <c r="BR34" s="71">
        <v>1</v>
      </c>
      <c r="BS34" s="72"/>
      <c r="BT34" s="72"/>
      <c r="BU34" s="72"/>
      <c r="BV34" s="72"/>
      <c r="BW34" s="72"/>
      <c r="BX34" s="72"/>
      <c r="BY34" s="72"/>
      <c r="BZ34" s="72"/>
      <c r="CA34" s="72"/>
      <c r="CB34" s="73"/>
      <c r="CC34" s="191" t="s">
        <v>46</v>
      </c>
      <c r="CD34" s="192"/>
      <c r="CE34" s="192"/>
      <c r="CF34" s="192"/>
      <c r="CG34" s="192"/>
      <c r="CH34" s="192"/>
      <c r="CI34" s="193"/>
      <c r="CJ34" s="71" t="s">
        <v>172</v>
      </c>
      <c r="CK34" s="72"/>
      <c r="CL34" s="72"/>
      <c r="CM34" s="72"/>
      <c r="CN34" s="72"/>
      <c r="CO34" s="72"/>
      <c r="CP34" s="72"/>
      <c r="CQ34" s="72"/>
      <c r="CR34" s="73"/>
      <c r="CS34" s="121">
        <v>250000</v>
      </c>
      <c r="CT34" s="122"/>
      <c r="CU34" s="122"/>
      <c r="CV34" s="122"/>
      <c r="CW34" s="122"/>
      <c r="CX34" s="123"/>
      <c r="CY34" s="63" t="s">
        <v>214</v>
      </c>
      <c r="CZ34" s="66" t="s">
        <v>343</v>
      </c>
      <c r="DA34" s="67" t="s">
        <v>252</v>
      </c>
      <c r="DB34" s="67" t="s">
        <v>252</v>
      </c>
      <c r="DC34" s="67" t="s">
        <v>252</v>
      </c>
      <c r="DD34" s="67" t="s">
        <v>252</v>
      </c>
      <c r="DE34" s="67" t="s">
        <v>252</v>
      </c>
      <c r="DF34" s="67" t="s">
        <v>252</v>
      </c>
      <c r="DG34" s="67" t="s">
        <v>252</v>
      </c>
      <c r="DH34" s="67" t="s">
        <v>252</v>
      </c>
      <c r="DI34" s="67" t="s">
        <v>252</v>
      </c>
      <c r="DJ34" s="68" t="s">
        <v>252</v>
      </c>
      <c r="DK34" s="71" t="s">
        <v>382</v>
      </c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3"/>
      <c r="DW34" s="71" t="s">
        <v>64</v>
      </c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3"/>
      <c r="EK34" s="209" t="s">
        <v>64</v>
      </c>
      <c r="EL34" s="210"/>
      <c r="EM34" s="210"/>
      <c r="EN34" s="210"/>
      <c r="EO34" s="210"/>
      <c r="EP34" s="210"/>
      <c r="EQ34" s="210"/>
      <c r="ER34" s="210"/>
      <c r="ES34" s="211"/>
      <c r="ET34" s="224"/>
      <c r="EU34" s="225"/>
      <c r="EV34" s="225"/>
      <c r="EW34" s="225"/>
      <c r="EX34" s="225"/>
      <c r="EY34" s="225"/>
      <c r="EZ34" s="225"/>
      <c r="FA34" s="226"/>
    </row>
    <row r="35" spans="1:157" s="28" customFormat="1" ht="75.75" customHeight="1">
      <c r="A35" s="66" t="s">
        <v>150</v>
      </c>
      <c r="B35" s="67"/>
      <c r="C35" s="67"/>
      <c r="D35" s="67"/>
      <c r="E35" s="67"/>
      <c r="F35" s="67"/>
      <c r="G35" s="67"/>
      <c r="H35" s="68"/>
      <c r="I35" s="66" t="s">
        <v>374</v>
      </c>
      <c r="J35" s="67"/>
      <c r="K35" s="67"/>
      <c r="L35" s="67"/>
      <c r="M35" s="67"/>
      <c r="N35" s="67"/>
      <c r="O35" s="67"/>
      <c r="P35" s="67"/>
      <c r="Q35" s="68"/>
      <c r="R35" s="66" t="s">
        <v>340</v>
      </c>
      <c r="S35" s="67"/>
      <c r="T35" s="67"/>
      <c r="U35" s="67"/>
      <c r="V35" s="67"/>
      <c r="W35" s="67"/>
      <c r="X35" s="67"/>
      <c r="Y35" s="67"/>
      <c r="Z35" s="68"/>
      <c r="AA35" s="71" t="s">
        <v>341</v>
      </c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3"/>
      <c r="AM35" s="71" t="s">
        <v>85</v>
      </c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3"/>
      <c r="BB35" s="66">
        <v>796</v>
      </c>
      <c r="BC35" s="67"/>
      <c r="BD35" s="67"/>
      <c r="BE35" s="67"/>
      <c r="BF35" s="67"/>
      <c r="BG35" s="67"/>
      <c r="BH35" s="68"/>
      <c r="BI35" s="71" t="s">
        <v>69</v>
      </c>
      <c r="BJ35" s="72"/>
      <c r="BK35" s="72"/>
      <c r="BL35" s="72"/>
      <c r="BM35" s="72"/>
      <c r="BN35" s="72"/>
      <c r="BO35" s="72"/>
      <c r="BP35" s="72"/>
      <c r="BQ35" s="73"/>
      <c r="BR35" s="71">
        <v>1</v>
      </c>
      <c r="BS35" s="72"/>
      <c r="BT35" s="72"/>
      <c r="BU35" s="72"/>
      <c r="BV35" s="72"/>
      <c r="BW35" s="72"/>
      <c r="BX35" s="72"/>
      <c r="BY35" s="72"/>
      <c r="BZ35" s="72"/>
      <c r="CA35" s="72"/>
      <c r="CB35" s="73"/>
      <c r="CC35" s="191" t="s">
        <v>46</v>
      </c>
      <c r="CD35" s="192"/>
      <c r="CE35" s="192"/>
      <c r="CF35" s="192"/>
      <c r="CG35" s="192"/>
      <c r="CH35" s="192"/>
      <c r="CI35" s="193"/>
      <c r="CJ35" s="71" t="s">
        <v>47</v>
      </c>
      <c r="CK35" s="72"/>
      <c r="CL35" s="72"/>
      <c r="CM35" s="72"/>
      <c r="CN35" s="72"/>
      <c r="CO35" s="72"/>
      <c r="CP35" s="72"/>
      <c r="CQ35" s="72"/>
      <c r="CR35" s="73"/>
      <c r="CS35" s="121">
        <v>250000</v>
      </c>
      <c r="CT35" s="122"/>
      <c r="CU35" s="122"/>
      <c r="CV35" s="122"/>
      <c r="CW35" s="122"/>
      <c r="CX35" s="123"/>
      <c r="CY35" s="63" t="s">
        <v>214</v>
      </c>
      <c r="CZ35" s="66" t="s">
        <v>244</v>
      </c>
      <c r="DA35" s="67"/>
      <c r="DB35" s="67"/>
      <c r="DC35" s="67"/>
      <c r="DD35" s="67"/>
      <c r="DE35" s="67"/>
      <c r="DF35" s="67"/>
      <c r="DG35" s="67"/>
      <c r="DH35" s="67"/>
      <c r="DI35" s="67"/>
      <c r="DJ35" s="68"/>
      <c r="DK35" s="71" t="s">
        <v>382</v>
      </c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3"/>
      <c r="DW35" s="71" t="s">
        <v>64</v>
      </c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3"/>
      <c r="EK35" s="284" t="s">
        <v>64</v>
      </c>
      <c r="EL35" s="285"/>
      <c r="EM35" s="285"/>
      <c r="EN35" s="285"/>
      <c r="EO35" s="285"/>
      <c r="EP35" s="285"/>
      <c r="EQ35" s="285"/>
      <c r="ER35" s="285"/>
      <c r="ES35" s="286"/>
      <c r="ET35" s="212"/>
      <c r="EU35" s="213"/>
      <c r="EV35" s="213"/>
      <c r="EW35" s="213"/>
      <c r="EX35" s="213"/>
      <c r="EY35" s="213"/>
      <c r="EZ35" s="213"/>
      <c r="FA35" s="214"/>
    </row>
    <row r="36" spans="1:157" s="28" customFormat="1" ht="75.75" customHeight="1">
      <c r="A36" s="66" t="s">
        <v>152</v>
      </c>
      <c r="B36" s="67"/>
      <c r="C36" s="67"/>
      <c r="D36" s="67"/>
      <c r="E36" s="67"/>
      <c r="F36" s="67"/>
      <c r="G36" s="67"/>
      <c r="H36" s="68"/>
      <c r="I36" s="66" t="s">
        <v>94</v>
      </c>
      <c r="J36" s="67"/>
      <c r="K36" s="67"/>
      <c r="L36" s="67"/>
      <c r="M36" s="67"/>
      <c r="N36" s="67"/>
      <c r="O36" s="67"/>
      <c r="P36" s="67"/>
      <c r="Q36" s="68"/>
      <c r="R36" s="66" t="s">
        <v>217</v>
      </c>
      <c r="S36" s="67"/>
      <c r="T36" s="67"/>
      <c r="U36" s="67"/>
      <c r="V36" s="67"/>
      <c r="W36" s="67"/>
      <c r="X36" s="67"/>
      <c r="Y36" s="67"/>
      <c r="Z36" s="68"/>
      <c r="AA36" s="71" t="s">
        <v>218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3"/>
      <c r="AM36" s="71" t="s">
        <v>85</v>
      </c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3"/>
      <c r="BB36" s="66">
        <v>796</v>
      </c>
      <c r="BC36" s="67"/>
      <c r="BD36" s="67"/>
      <c r="BE36" s="67"/>
      <c r="BF36" s="67"/>
      <c r="BG36" s="67"/>
      <c r="BH36" s="68"/>
      <c r="BI36" s="71" t="s">
        <v>69</v>
      </c>
      <c r="BJ36" s="72"/>
      <c r="BK36" s="72"/>
      <c r="BL36" s="72"/>
      <c r="BM36" s="72"/>
      <c r="BN36" s="72"/>
      <c r="BO36" s="72"/>
      <c r="BP36" s="72"/>
      <c r="BQ36" s="73"/>
      <c r="BR36" s="71">
        <v>72</v>
      </c>
      <c r="BS36" s="72"/>
      <c r="BT36" s="72"/>
      <c r="BU36" s="72"/>
      <c r="BV36" s="72"/>
      <c r="BW36" s="72"/>
      <c r="BX36" s="72"/>
      <c r="BY36" s="72"/>
      <c r="BZ36" s="72"/>
      <c r="CA36" s="72"/>
      <c r="CB36" s="73"/>
      <c r="CC36" s="191" t="s">
        <v>46</v>
      </c>
      <c r="CD36" s="192"/>
      <c r="CE36" s="192"/>
      <c r="CF36" s="192"/>
      <c r="CG36" s="192"/>
      <c r="CH36" s="192"/>
      <c r="CI36" s="193"/>
      <c r="CJ36" s="71" t="s">
        <v>47</v>
      </c>
      <c r="CK36" s="72"/>
      <c r="CL36" s="72"/>
      <c r="CM36" s="72"/>
      <c r="CN36" s="72"/>
      <c r="CO36" s="72"/>
      <c r="CP36" s="72"/>
      <c r="CQ36" s="72"/>
      <c r="CR36" s="73"/>
      <c r="CS36" s="121">
        <v>459320</v>
      </c>
      <c r="CT36" s="122"/>
      <c r="CU36" s="122"/>
      <c r="CV36" s="122"/>
      <c r="CW36" s="122"/>
      <c r="CX36" s="123"/>
      <c r="CY36" s="63" t="s">
        <v>214</v>
      </c>
      <c r="CZ36" s="66" t="s">
        <v>251</v>
      </c>
      <c r="DA36" s="67"/>
      <c r="DB36" s="67"/>
      <c r="DC36" s="67"/>
      <c r="DD36" s="67"/>
      <c r="DE36" s="67"/>
      <c r="DF36" s="67"/>
      <c r="DG36" s="67"/>
      <c r="DH36" s="67"/>
      <c r="DI36" s="67"/>
      <c r="DJ36" s="68"/>
      <c r="DK36" s="71" t="s">
        <v>382</v>
      </c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3"/>
      <c r="DW36" s="71" t="s">
        <v>64</v>
      </c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3"/>
      <c r="EK36" s="284" t="s">
        <v>64</v>
      </c>
      <c r="EL36" s="285"/>
      <c r="EM36" s="285"/>
      <c r="EN36" s="285"/>
      <c r="EO36" s="285"/>
      <c r="EP36" s="285"/>
      <c r="EQ36" s="285"/>
      <c r="ER36" s="285"/>
      <c r="ES36" s="286"/>
      <c r="ET36" s="39"/>
      <c r="EU36" s="40"/>
      <c r="EV36" s="40"/>
      <c r="EW36" s="40"/>
      <c r="EX36" s="40"/>
      <c r="EY36" s="40"/>
      <c r="EZ36" s="40"/>
      <c r="FA36" s="41"/>
    </row>
    <row r="37" spans="1:157" s="28" customFormat="1" ht="83.25" customHeight="1">
      <c r="A37" s="66" t="s">
        <v>153</v>
      </c>
      <c r="B37" s="67"/>
      <c r="C37" s="67"/>
      <c r="D37" s="67"/>
      <c r="E37" s="67"/>
      <c r="F37" s="67"/>
      <c r="G37" s="67"/>
      <c r="H37" s="68"/>
      <c r="I37" s="66" t="s">
        <v>82</v>
      </c>
      <c r="J37" s="67"/>
      <c r="K37" s="67"/>
      <c r="L37" s="67"/>
      <c r="M37" s="67"/>
      <c r="N37" s="67"/>
      <c r="O37" s="67"/>
      <c r="P37" s="67"/>
      <c r="Q37" s="68"/>
      <c r="R37" s="66" t="s">
        <v>220</v>
      </c>
      <c r="S37" s="67"/>
      <c r="T37" s="67"/>
      <c r="U37" s="67"/>
      <c r="V37" s="67"/>
      <c r="W37" s="67"/>
      <c r="X37" s="67"/>
      <c r="Y37" s="67"/>
      <c r="Z37" s="68"/>
      <c r="AA37" s="71" t="s">
        <v>221</v>
      </c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3"/>
      <c r="AM37" s="71" t="s">
        <v>85</v>
      </c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3"/>
      <c r="BB37" s="66">
        <v>796</v>
      </c>
      <c r="BC37" s="67"/>
      <c r="BD37" s="67"/>
      <c r="BE37" s="67"/>
      <c r="BF37" s="67"/>
      <c r="BG37" s="67"/>
      <c r="BH37" s="68"/>
      <c r="BI37" s="71" t="s">
        <v>69</v>
      </c>
      <c r="BJ37" s="72"/>
      <c r="BK37" s="72"/>
      <c r="BL37" s="72"/>
      <c r="BM37" s="72"/>
      <c r="BN37" s="72"/>
      <c r="BO37" s="72"/>
      <c r="BP37" s="72"/>
      <c r="BQ37" s="73"/>
      <c r="BR37" s="71">
        <v>87</v>
      </c>
      <c r="BS37" s="72"/>
      <c r="BT37" s="72"/>
      <c r="BU37" s="72"/>
      <c r="BV37" s="72"/>
      <c r="BW37" s="72"/>
      <c r="BX37" s="72"/>
      <c r="BY37" s="72"/>
      <c r="BZ37" s="72"/>
      <c r="CA37" s="72"/>
      <c r="CB37" s="73"/>
      <c r="CC37" s="191" t="s">
        <v>46</v>
      </c>
      <c r="CD37" s="192"/>
      <c r="CE37" s="192"/>
      <c r="CF37" s="192"/>
      <c r="CG37" s="192"/>
      <c r="CH37" s="192"/>
      <c r="CI37" s="193"/>
      <c r="CJ37" s="71" t="s">
        <v>47</v>
      </c>
      <c r="CK37" s="72"/>
      <c r="CL37" s="72"/>
      <c r="CM37" s="72"/>
      <c r="CN37" s="72"/>
      <c r="CO37" s="72"/>
      <c r="CP37" s="72"/>
      <c r="CQ37" s="72"/>
      <c r="CR37" s="73"/>
      <c r="CS37" s="121">
        <v>189740</v>
      </c>
      <c r="CT37" s="122"/>
      <c r="CU37" s="122"/>
      <c r="CV37" s="122"/>
      <c r="CW37" s="122"/>
      <c r="CX37" s="123"/>
      <c r="CY37" s="63" t="s">
        <v>214</v>
      </c>
      <c r="CZ37" s="66" t="s">
        <v>313</v>
      </c>
      <c r="DA37" s="67"/>
      <c r="DB37" s="67"/>
      <c r="DC37" s="67"/>
      <c r="DD37" s="67"/>
      <c r="DE37" s="67"/>
      <c r="DF37" s="67"/>
      <c r="DG37" s="67"/>
      <c r="DH37" s="67"/>
      <c r="DI37" s="67"/>
      <c r="DJ37" s="68"/>
      <c r="DK37" s="71" t="s">
        <v>378</v>
      </c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3"/>
      <c r="DW37" s="71" t="s">
        <v>64</v>
      </c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3"/>
      <c r="EK37" s="284" t="s">
        <v>64</v>
      </c>
      <c r="EL37" s="285"/>
      <c r="EM37" s="285"/>
      <c r="EN37" s="285"/>
      <c r="EO37" s="285"/>
      <c r="EP37" s="285"/>
      <c r="EQ37" s="285"/>
      <c r="ER37" s="285"/>
      <c r="ES37" s="286"/>
      <c r="ET37" s="212"/>
      <c r="EU37" s="213"/>
      <c r="EV37" s="213"/>
      <c r="EW37" s="213"/>
      <c r="EX37" s="213"/>
      <c r="EY37" s="213"/>
      <c r="EZ37" s="213"/>
      <c r="FA37" s="214"/>
    </row>
    <row r="38" spans="1:157" s="28" customFormat="1" ht="111.75" customHeight="1">
      <c r="A38" s="66" t="s">
        <v>154</v>
      </c>
      <c r="B38" s="67"/>
      <c r="C38" s="67"/>
      <c r="D38" s="67"/>
      <c r="E38" s="67"/>
      <c r="F38" s="67"/>
      <c r="G38" s="67"/>
      <c r="H38" s="68"/>
      <c r="I38" s="66" t="s">
        <v>376</v>
      </c>
      <c r="J38" s="67"/>
      <c r="K38" s="67"/>
      <c r="L38" s="67"/>
      <c r="M38" s="67"/>
      <c r="N38" s="67"/>
      <c r="O38" s="67"/>
      <c r="P38" s="67"/>
      <c r="Q38" s="68"/>
      <c r="R38" s="66" t="s">
        <v>375</v>
      </c>
      <c r="S38" s="67"/>
      <c r="T38" s="67"/>
      <c r="U38" s="67"/>
      <c r="V38" s="67"/>
      <c r="W38" s="67"/>
      <c r="X38" s="67"/>
      <c r="Y38" s="67"/>
      <c r="Z38" s="68"/>
      <c r="AA38" s="71" t="s">
        <v>222</v>
      </c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3"/>
      <c r="AM38" s="71" t="s">
        <v>85</v>
      </c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3"/>
      <c r="BB38" s="66" t="s">
        <v>75</v>
      </c>
      <c r="BC38" s="67"/>
      <c r="BD38" s="67"/>
      <c r="BE38" s="67"/>
      <c r="BF38" s="67"/>
      <c r="BG38" s="67"/>
      <c r="BH38" s="68"/>
      <c r="BI38" s="71" t="s">
        <v>75</v>
      </c>
      <c r="BJ38" s="72"/>
      <c r="BK38" s="72"/>
      <c r="BL38" s="72"/>
      <c r="BM38" s="72"/>
      <c r="BN38" s="72"/>
      <c r="BO38" s="72"/>
      <c r="BP38" s="72"/>
      <c r="BQ38" s="73"/>
      <c r="BR38" s="71" t="s">
        <v>75</v>
      </c>
      <c r="BS38" s="72"/>
      <c r="BT38" s="72"/>
      <c r="BU38" s="72"/>
      <c r="BV38" s="72"/>
      <c r="BW38" s="72"/>
      <c r="BX38" s="72"/>
      <c r="BY38" s="72"/>
      <c r="BZ38" s="72"/>
      <c r="CA38" s="72"/>
      <c r="CB38" s="73"/>
      <c r="CC38" s="191" t="s">
        <v>46</v>
      </c>
      <c r="CD38" s="192"/>
      <c r="CE38" s="192"/>
      <c r="CF38" s="192"/>
      <c r="CG38" s="192"/>
      <c r="CH38" s="192"/>
      <c r="CI38" s="193"/>
      <c r="CJ38" s="71" t="s">
        <v>47</v>
      </c>
      <c r="CK38" s="72"/>
      <c r="CL38" s="72"/>
      <c r="CM38" s="72"/>
      <c r="CN38" s="72"/>
      <c r="CO38" s="72"/>
      <c r="CP38" s="72"/>
      <c r="CQ38" s="72"/>
      <c r="CR38" s="73"/>
      <c r="CS38" s="121">
        <v>749754</v>
      </c>
      <c r="CT38" s="122"/>
      <c r="CU38" s="122"/>
      <c r="CV38" s="122"/>
      <c r="CW38" s="122"/>
      <c r="CX38" s="123"/>
      <c r="CY38" s="63" t="s">
        <v>214</v>
      </c>
      <c r="CZ38" s="66" t="s">
        <v>251</v>
      </c>
      <c r="DA38" s="67"/>
      <c r="DB38" s="67"/>
      <c r="DC38" s="67"/>
      <c r="DD38" s="67"/>
      <c r="DE38" s="67"/>
      <c r="DF38" s="67"/>
      <c r="DG38" s="67"/>
      <c r="DH38" s="67"/>
      <c r="DI38" s="67"/>
      <c r="DJ38" s="68"/>
      <c r="DK38" s="71" t="s">
        <v>382</v>
      </c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3"/>
      <c r="DW38" s="71" t="s">
        <v>64</v>
      </c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3"/>
      <c r="EK38" s="284" t="s">
        <v>64</v>
      </c>
      <c r="EL38" s="285"/>
      <c r="EM38" s="285"/>
      <c r="EN38" s="285"/>
      <c r="EO38" s="285"/>
      <c r="EP38" s="285"/>
      <c r="EQ38" s="285"/>
      <c r="ER38" s="285"/>
      <c r="ES38" s="286"/>
      <c r="ET38" s="212"/>
      <c r="EU38" s="213"/>
      <c r="EV38" s="213"/>
      <c r="EW38" s="213"/>
      <c r="EX38" s="213"/>
      <c r="EY38" s="213"/>
      <c r="EZ38" s="213"/>
      <c r="FA38" s="214"/>
    </row>
    <row r="39" spans="1:157" s="28" customFormat="1" ht="66.75" customHeight="1">
      <c r="A39" s="66" t="s">
        <v>155</v>
      </c>
      <c r="B39" s="67"/>
      <c r="C39" s="67"/>
      <c r="D39" s="67"/>
      <c r="E39" s="67"/>
      <c r="F39" s="67"/>
      <c r="G39" s="67"/>
      <c r="H39" s="68"/>
      <c r="I39" s="66" t="s">
        <v>125</v>
      </c>
      <c r="J39" s="67"/>
      <c r="K39" s="67"/>
      <c r="L39" s="67"/>
      <c r="M39" s="67"/>
      <c r="N39" s="67"/>
      <c r="O39" s="67"/>
      <c r="P39" s="67"/>
      <c r="Q39" s="68"/>
      <c r="R39" s="66" t="s">
        <v>232</v>
      </c>
      <c r="S39" s="67"/>
      <c r="T39" s="67"/>
      <c r="U39" s="67"/>
      <c r="V39" s="67"/>
      <c r="W39" s="67"/>
      <c r="X39" s="67"/>
      <c r="Y39" s="67"/>
      <c r="Z39" s="68"/>
      <c r="AA39" s="118" t="s">
        <v>233</v>
      </c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20"/>
      <c r="AM39" s="71" t="s">
        <v>87</v>
      </c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3"/>
      <c r="BB39" s="66"/>
      <c r="BC39" s="67"/>
      <c r="BD39" s="67"/>
      <c r="BE39" s="67"/>
      <c r="BF39" s="67"/>
      <c r="BG39" s="67"/>
      <c r="BH39" s="68"/>
      <c r="BI39" s="71" t="s">
        <v>88</v>
      </c>
      <c r="BJ39" s="72"/>
      <c r="BK39" s="72"/>
      <c r="BL39" s="72"/>
      <c r="BM39" s="72"/>
      <c r="BN39" s="72"/>
      <c r="BO39" s="72"/>
      <c r="BP39" s="72"/>
      <c r="BQ39" s="73"/>
      <c r="BR39" s="71">
        <v>10</v>
      </c>
      <c r="BS39" s="72"/>
      <c r="BT39" s="72"/>
      <c r="BU39" s="72"/>
      <c r="BV39" s="72"/>
      <c r="BW39" s="72"/>
      <c r="BX39" s="72"/>
      <c r="BY39" s="72"/>
      <c r="BZ39" s="72"/>
      <c r="CA39" s="72"/>
      <c r="CB39" s="73"/>
      <c r="CC39" s="191" t="s">
        <v>46</v>
      </c>
      <c r="CD39" s="192"/>
      <c r="CE39" s="192"/>
      <c r="CF39" s="192"/>
      <c r="CG39" s="192"/>
      <c r="CH39" s="192"/>
      <c r="CI39" s="193"/>
      <c r="CJ39" s="71" t="s">
        <v>172</v>
      </c>
      <c r="CK39" s="72"/>
      <c r="CL39" s="72"/>
      <c r="CM39" s="72"/>
      <c r="CN39" s="72"/>
      <c r="CO39" s="72"/>
      <c r="CP39" s="72"/>
      <c r="CQ39" s="72"/>
      <c r="CR39" s="73"/>
      <c r="CS39" s="121">
        <v>780000</v>
      </c>
      <c r="CT39" s="122"/>
      <c r="CU39" s="122"/>
      <c r="CV39" s="122"/>
      <c r="CW39" s="122"/>
      <c r="CX39" s="123"/>
      <c r="CY39" s="63" t="s">
        <v>214</v>
      </c>
      <c r="CZ39" s="66" t="s">
        <v>234</v>
      </c>
      <c r="DA39" s="67"/>
      <c r="DB39" s="67"/>
      <c r="DC39" s="67"/>
      <c r="DD39" s="67"/>
      <c r="DE39" s="67"/>
      <c r="DF39" s="67"/>
      <c r="DG39" s="67"/>
      <c r="DH39" s="67"/>
      <c r="DI39" s="67"/>
      <c r="DJ39" s="68"/>
      <c r="DK39" s="71" t="s">
        <v>384</v>
      </c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3"/>
      <c r="DW39" s="71" t="s">
        <v>64</v>
      </c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3"/>
      <c r="EK39" s="284" t="s">
        <v>64</v>
      </c>
      <c r="EL39" s="285"/>
      <c r="EM39" s="285"/>
      <c r="EN39" s="285"/>
      <c r="EO39" s="285"/>
      <c r="EP39" s="285"/>
      <c r="EQ39" s="285"/>
      <c r="ER39" s="285"/>
      <c r="ES39" s="286"/>
      <c r="ET39" s="287" t="s">
        <v>64</v>
      </c>
      <c r="EU39" s="288"/>
      <c r="EV39" s="288"/>
      <c r="EW39" s="288"/>
      <c r="EX39" s="288"/>
      <c r="EY39" s="288"/>
      <c r="EZ39" s="288"/>
      <c r="FA39" s="289"/>
    </row>
    <row r="40" spans="1:157" s="28" customFormat="1" ht="133.5" customHeight="1">
      <c r="A40" s="66" t="s">
        <v>158</v>
      </c>
      <c r="B40" s="67"/>
      <c r="C40" s="67"/>
      <c r="D40" s="67"/>
      <c r="E40" s="67"/>
      <c r="F40" s="67"/>
      <c r="G40" s="67"/>
      <c r="H40" s="68"/>
      <c r="I40" s="66" t="s">
        <v>235</v>
      </c>
      <c r="J40" s="67" t="s">
        <v>235</v>
      </c>
      <c r="K40" s="67" t="s">
        <v>235</v>
      </c>
      <c r="L40" s="67" t="s">
        <v>235</v>
      </c>
      <c r="M40" s="67" t="s">
        <v>235</v>
      </c>
      <c r="N40" s="67" t="s">
        <v>235</v>
      </c>
      <c r="O40" s="67" t="s">
        <v>235</v>
      </c>
      <c r="P40" s="67" t="s">
        <v>235</v>
      </c>
      <c r="Q40" s="68" t="s">
        <v>235</v>
      </c>
      <c r="R40" s="66" t="s">
        <v>236</v>
      </c>
      <c r="S40" s="67" t="s">
        <v>236</v>
      </c>
      <c r="T40" s="67" t="s">
        <v>236</v>
      </c>
      <c r="U40" s="67" t="s">
        <v>236</v>
      </c>
      <c r="V40" s="67" t="s">
        <v>236</v>
      </c>
      <c r="W40" s="67" t="s">
        <v>236</v>
      </c>
      <c r="X40" s="67" t="s">
        <v>236</v>
      </c>
      <c r="Y40" s="67" t="s">
        <v>236</v>
      </c>
      <c r="Z40" s="68" t="s">
        <v>236</v>
      </c>
      <c r="AA40" s="118" t="s">
        <v>237</v>
      </c>
      <c r="AB40" s="119" t="s">
        <v>237</v>
      </c>
      <c r="AC40" s="119" t="s">
        <v>237</v>
      </c>
      <c r="AD40" s="119" t="s">
        <v>237</v>
      </c>
      <c r="AE40" s="119" t="s">
        <v>237</v>
      </c>
      <c r="AF40" s="119" t="s">
        <v>237</v>
      </c>
      <c r="AG40" s="119" t="s">
        <v>237</v>
      </c>
      <c r="AH40" s="119" t="s">
        <v>237</v>
      </c>
      <c r="AI40" s="119" t="s">
        <v>237</v>
      </c>
      <c r="AJ40" s="119" t="s">
        <v>237</v>
      </c>
      <c r="AK40" s="119" t="s">
        <v>237</v>
      </c>
      <c r="AL40" s="120" t="s">
        <v>237</v>
      </c>
      <c r="AM40" s="71" t="s">
        <v>261</v>
      </c>
      <c r="AN40" s="72" t="s">
        <v>100</v>
      </c>
      <c r="AO40" s="72" t="s">
        <v>100</v>
      </c>
      <c r="AP40" s="72" t="s">
        <v>100</v>
      </c>
      <c r="AQ40" s="72" t="s">
        <v>100</v>
      </c>
      <c r="AR40" s="72" t="s">
        <v>100</v>
      </c>
      <c r="AS40" s="72" t="s">
        <v>100</v>
      </c>
      <c r="AT40" s="72" t="s">
        <v>100</v>
      </c>
      <c r="AU40" s="72" t="s">
        <v>100</v>
      </c>
      <c r="AV40" s="72" t="s">
        <v>100</v>
      </c>
      <c r="AW40" s="72" t="s">
        <v>100</v>
      </c>
      <c r="AX40" s="72" t="s">
        <v>100</v>
      </c>
      <c r="AY40" s="72" t="s">
        <v>100</v>
      </c>
      <c r="AZ40" s="72" t="s">
        <v>100</v>
      </c>
      <c r="BA40" s="73" t="s">
        <v>100</v>
      </c>
      <c r="BB40" s="66" t="s">
        <v>92</v>
      </c>
      <c r="BC40" s="67"/>
      <c r="BD40" s="67"/>
      <c r="BE40" s="67"/>
      <c r="BF40" s="67"/>
      <c r="BG40" s="67"/>
      <c r="BH40" s="68"/>
      <c r="BI40" s="71" t="s">
        <v>238</v>
      </c>
      <c r="BJ40" s="72"/>
      <c r="BK40" s="72"/>
      <c r="BL40" s="72"/>
      <c r="BM40" s="72"/>
      <c r="BN40" s="72"/>
      <c r="BO40" s="72"/>
      <c r="BP40" s="72"/>
      <c r="BQ40" s="73"/>
      <c r="BR40" s="71">
        <v>2</v>
      </c>
      <c r="BS40" s="72"/>
      <c r="BT40" s="72"/>
      <c r="BU40" s="72"/>
      <c r="BV40" s="72"/>
      <c r="BW40" s="72"/>
      <c r="BX40" s="72"/>
      <c r="BY40" s="72"/>
      <c r="BZ40" s="72"/>
      <c r="CA40" s="72"/>
      <c r="CB40" s="73"/>
      <c r="CC40" s="191" t="s">
        <v>46</v>
      </c>
      <c r="CD40" s="192"/>
      <c r="CE40" s="192"/>
      <c r="CF40" s="192"/>
      <c r="CG40" s="192"/>
      <c r="CH40" s="192"/>
      <c r="CI40" s="193"/>
      <c r="CJ40" s="71" t="s">
        <v>172</v>
      </c>
      <c r="CK40" s="72"/>
      <c r="CL40" s="72"/>
      <c r="CM40" s="72"/>
      <c r="CN40" s="72"/>
      <c r="CO40" s="72"/>
      <c r="CP40" s="72"/>
      <c r="CQ40" s="72"/>
      <c r="CR40" s="73"/>
      <c r="CS40" s="121">
        <f aca="true" t="shared" si="0" ref="CS40:CX40">307320+71190*1.2</f>
        <v>392748</v>
      </c>
      <c r="CT40" s="122">
        <f t="shared" si="0"/>
        <v>392748</v>
      </c>
      <c r="CU40" s="122">
        <f t="shared" si="0"/>
        <v>392748</v>
      </c>
      <c r="CV40" s="122">
        <f t="shared" si="0"/>
        <v>392748</v>
      </c>
      <c r="CW40" s="122">
        <f t="shared" si="0"/>
        <v>392748</v>
      </c>
      <c r="CX40" s="123">
        <f t="shared" si="0"/>
        <v>392748</v>
      </c>
      <c r="CY40" s="63" t="s">
        <v>214</v>
      </c>
      <c r="CZ40" s="66" t="s">
        <v>239</v>
      </c>
      <c r="DA40" s="67" t="s">
        <v>239</v>
      </c>
      <c r="DB40" s="67" t="s">
        <v>239</v>
      </c>
      <c r="DC40" s="67" t="s">
        <v>239</v>
      </c>
      <c r="DD40" s="67" t="s">
        <v>239</v>
      </c>
      <c r="DE40" s="67" t="s">
        <v>239</v>
      </c>
      <c r="DF40" s="67" t="s">
        <v>239</v>
      </c>
      <c r="DG40" s="67" t="s">
        <v>239</v>
      </c>
      <c r="DH40" s="67" t="s">
        <v>239</v>
      </c>
      <c r="DI40" s="67" t="s">
        <v>239</v>
      </c>
      <c r="DJ40" s="68" t="s">
        <v>239</v>
      </c>
      <c r="DK40" s="71" t="s">
        <v>382</v>
      </c>
      <c r="DL40" s="72" t="s">
        <v>201</v>
      </c>
      <c r="DM40" s="72" t="s">
        <v>201</v>
      </c>
      <c r="DN40" s="72" t="s">
        <v>201</v>
      </c>
      <c r="DO40" s="72" t="s">
        <v>201</v>
      </c>
      <c r="DP40" s="72" t="s">
        <v>201</v>
      </c>
      <c r="DQ40" s="72" t="s">
        <v>201</v>
      </c>
      <c r="DR40" s="72" t="s">
        <v>201</v>
      </c>
      <c r="DS40" s="72" t="s">
        <v>201</v>
      </c>
      <c r="DT40" s="72" t="s">
        <v>201</v>
      </c>
      <c r="DU40" s="72" t="s">
        <v>201</v>
      </c>
      <c r="DV40" s="73" t="s">
        <v>201</v>
      </c>
      <c r="DW40" s="71" t="s">
        <v>64</v>
      </c>
      <c r="DX40" s="72" t="s">
        <v>240</v>
      </c>
      <c r="DY40" s="72" t="s">
        <v>240</v>
      </c>
      <c r="DZ40" s="72" t="s">
        <v>240</v>
      </c>
      <c r="EA40" s="72" t="s">
        <v>240</v>
      </c>
      <c r="EB40" s="72" t="s">
        <v>240</v>
      </c>
      <c r="EC40" s="72" t="s">
        <v>240</v>
      </c>
      <c r="ED40" s="72" t="s">
        <v>240</v>
      </c>
      <c r="EE40" s="72" t="s">
        <v>240</v>
      </c>
      <c r="EF40" s="72" t="s">
        <v>240</v>
      </c>
      <c r="EG40" s="72" t="s">
        <v>240</v>
      </c>
      <c r="EH40" s="72" t="s">
        <v>240</v>
      </c>
      <c r="EI40" s="72" t="s">
        <v>240</v>
      </c>
      <c r="EJ40" s="73" t="s">
        <v>240</v>
      </c>
      <c r="EK40" s="209" t="s">
        <v>64</v>
      </c>
      <c r="EL40" s="210"/>
      <c r="EM40" s="210"/>
      <c r="EN40" s="210"/>
      <c r="EO40" s="210"/>
      <c r="EP40" s="210"/>
      <c r="EQ40" s="210"/>
      <c r="ER40" s="210"/>
      <c r="ES40" s="211"/>
      <c r="ET40" s="224"/>
      <c r="EU40" s="225"/>
      <c r="EV40" s="225"/>
      <c r="EW40" s="225"/>
      <c r="EX40" s="225"/>
      <c r="EY40" s="225"/>
      <c r="EZ40" s="225"/>
      <c r="FA40" s="226"/>
    </row>
    <row r="41" spans="1:157" s="28" customFormat="1" ht="381.75" customHeight="1">
      <c r="A41" s="66" t="s">
        <v>55</v>
      </c>
      <c r="B41" s="67"/>
      <c r="C41" s="67"/>
      <c r="D41" s="67"/>
      <c r="E41" s="67"/>
      <c r="F41" s="67"/>
      <c r="G41" s="67"/>
      <c r="H41" s="68"/>
      <c r="I41" s="66" t="s">
        <v>101</v>
      </c>
      <c r="J41" s="67" t="s">
        <v>101</v>
      </c>
      <c r="K41" s="67" t="s">
        <v>101</v>
      </c>
      <c r="L41" s="67" t="s">
        <v>101</v>
      </c>
      <c r="M41" s="67" t="s">
        <v>101</v>
      </c>
      <c r="N41" s="67" t="s">
        <v>101</v>
      </c>
      <c r="O41" s="67" t="s">
        <v>101</v>
      </c>
      <c r="P41" s="67" t="s">
        <v>101</v>
      </c>
      <c r="Q41" s="68" t="s">
        <v>101</v>
      </c>
      <c r="R41" s="66" t="s">
        <v>241</v>
      </c>
      <c r="S41" s="67" t="s">
        <v>241</v>
      </c>
      <c r="T41" s="67" t="s">
        <v>241</v>
      </c>
      <c r="U41" s="67" t="s">
        <v>241</v>
      </c>
      <c r="V41" s="67" t="s">
        <v>241</v>
      </c>
      <c r="W41" s="67" t="s">
        <v>241</v>
      </c>
      <c r="X41" s="67" t="s">
        <v>241</v>
      </c>
      <c r="Y41" s="67" t="s">
        <v>241</v>
      </c>
      <c r="Z41" s="68" t="s">
        <v>241</v>
      </c>
      <c r="AA41" s="118" t="s">
        <v>242</v>
      </c>
      <c r="AB41" s="119" t="s">
        <v>242</v>
      </c>
      <c r="AC41" s="119" t="s">
        <v>242</v>
      </c>
      <c r="AD41" s="119" t="s">
        <v>242</v>
      </c>
      <c r="AE41" s="119" t="s">
        <v>242</v>
      </c>
      <c r="AF41" s="119" t="s">
        <v>242</v>
      </c>
      <c r="AG41" s="119" t="s">
        <v>242</v>
      </c>
      <c r="AH41" s="119" t="s">
        <v>242</v>
      </c>
      <c r="AI41" s="119" t="s">
        <v>242</v>
      </c>
      <c r="AJ41" s="119" t="s">
        <v>242</v>
      </c>
      <c r="AK41" s="119" t="s">
        <v>242</v>
      </c>
      <c r="AL41" s="120" t="s">
        <v>242</v>
      </c>
      <c r="AM41" s="71" t="s">
        <v>261</v>
      </c>
      <c r="AN41" s="72" t="s">
        <v>100</v>
      </c>
      <c r="AO41" s="72" t="s">
        <v>100</v>
      </c>
      <c r="AP41" s="72" t="s">
        <v>100</v>
      </c>
      <c r="AQ41" s="72" t="s">
        <v>100</v>
      </c>
      <c r="AR41" s="72" t="s">
        <v>100</v>
      </c>
      <c r="AS41" s="72" t="s">
        <v>100</v>
      </c>
      <c r="AT41" s="72" t="s">
        <v>100</v>
      </c>
      <c r="AU41" s="72" t="s">
        <v>100</v>
      </c>
      <c r="AV41" s="72" t="s">
        <v>100</v>
      </c>
      <c r="AW41" s="72" t="s">
        <v>100</v>
      </c>
      <c r="AX41" s="72" t="s">
        <v>100</v>
      </c>
      <c r="AY41" s="72" t="s">
        <v>100</v>
      </c>
      <c r="AZ41" s="72" t="s">
        <v>100</v>
      </c>
      <c r="BA41" s="73" t="s">
        <v>100</v>
      </c>
      <c r="BB41" s="66" t="s">
        <v>92</v>
      </c>
      <c r="BC41" s="67"/>
      <c r="BD41" s="67"/>
      <c r="BE41" s="67"/>
      <c r="BF41" s="67"/>
      <c r="BG41" s="67"/>
      <c r="BH41" s="68"/>
      <c r="BI41" s="71" t="s">
        <v>238</v>
      </c>
      <c r="BJ41" s="72"/>
      <c r="BK41" s="72"/>
      <c r="BL41" s="72"/>
      <c r="BM41" s="72"/>
      <c r="BN41" s="72"/>
      <c r="BO41" s="72"/>
      <c r="BP41" s="72"/>
      <c r="BQ41" s="73"/>
      <c r="BR41" s="71">
        <v>7</v>
      </c>
      <c r="BS41" s="72"/>
      <c r="BT41" s="72"/>
      <c r="BU41" s="72"/>
      <c r="BV41" s="72"/>
      <c r="BW41" s="72"/>
      <c r="BX41" s="72"/>
      <c r="BY41" s="72"/>
      <c r="BZ41" s="72"/>
      <c r="CA41" s="72"/>
      <c r="CB41" s="73"/>
      <c r="CC41" s="191" t="s">
        <v>46</v>
      </c>
      <c r="CD41" s="192"/>
      <c r="CE41" s="192"/>
      <c r="CF41" s="192"/>
      <c r="CG41" s="192"/>
      <c r="CH41" s="192"/>
      <c r="CI41" s="193"/>
      <c r="CJ41" s="71" t="s">
        <v>172</v>
      </c>
      <c r="CK41" s="72"/>
      <c r="CL41" s="72"/>
      <c r="CM41" s="72"/>
      <c r="CN41" s="72"/>
      <c r="CO41" s="72"/>
      <c r="CP41" s="72"/>
      <c r="CQ41" s="72"/>
      <c r="CR41" s="73"/>
      <c r="CS41" s="121">
        <f aca="true" t="shared" si="1" ref="CS41:CX41">928800*1.2</f>
        <v>1114560</v>
      </c>
      <c r="CT41" s="122">
        <f t="shared" si="1"/>
        <v>1114560</v>
      </c>
      <c r="CU41" s="122">
        <f t="shared" si="1"/>
        <v>1114560</v>
      </c>
      <c r="CV41" s="122">
        <f t="shared" si="1"/>
        <v>1114560</v>
      </c>
      <c r="CW41" s="122">
        <f t="shared" si="1"/>
        <v>1114560</v>
      </c>
      <c r="CX41" s="123">
        <f t="shared" si="1"/>
        <v>1114560</v>
      </c>
      <c r="CY41" s="63" t="s">
        <v>214</v>
      </c>
      <c r="CZ41" s="66" t="s">
        <v>239</v>
      </c>
      <c r="DA41" s="67" t="s">
        <v>239</v>
      </c>
      <c r="DB41" s="67" t="s">
        <v>239</v>
      </c>
      <c r="DC41" s="67" t="s">
        <v>239</v>
      </c>
      <c r="DD41" s="67" t="s">
        <v>239</v>
      </c>
      <c r="DE41" s="67" t="s">
        <v>239</v>
      </c>
      <c r="DF41" s="67" t="s">
        <v>239</v>
      </c>
      <c r="DG41" s="67" t="s">
        <v>239</v>
      </c>
      <c r="DH41" s="67" t="s">
        <v>239</v>
      </c>
      <c r="DI41" s="67" t="s">
        <v>239</v>
      </c>
      <c r="DJ41" s="68" t="s">
        <v>239</v>
      </c>
      <c r="DK41" s="71" t="s">
        <v>378</v>
      </c>
      <c r="DL41" s="72" t="s">
        <v>201</v>
      </c>
      <c r="DM41" s="72" t="s">
        <v>201</v>
      </c>
      <c r="DN41" s="72" t="s">
        <v>201</v>
      </c>
      <c r="DO41" s="72" t="s">
        <v>201</v>
      </c>
      <c r="DP41" s="72" t="s">
        <v>201</v>
      </c>
      <c r="DQ41" s="72" t="s">
        <v>201</v>
      </c>
      <c r="DR41" s="72" t="s">
        <v>201</v>
      </c>
      <c r="DS41" s="72" t="s">
        <v>201</v>
      </c>
      <c r="DT41" s="72" t="s">
        <v>201</v>
      </c>
      <c r="DU41" s="72" t="s">
        <v>201</v>
      </c>
      <c r="DV41" s="73" t="s">
        <v>201</v>
      </c>
      <c r="DW41" s="71" t="s">
        <v>64</v>
      </c>
      <c r="DX41" s="72" t="s">
        <v>240</v>
      </c>
      <c r="DY41" s="72" t="s">
        <v>240</v>
      </c>
      <c r="DZ41" s="72" t="s">
        <v>240</v>
      </c>
      <c r="EA41" s="72" t="s">
        <v>240</v>
      </c>
      <c r="EB41" s="72" t="s">
        <v>240</v>
      </c>
      <c r="EC41" s="72" t="s">
        <v>240</v>
      </c>
      <c r="ED41" s="72" t="s">
        <v>240</v>
      </c>
      <c r="EE41" s="72" t="s">
        <v>240</v>
      </c>
      <c r="EF41" s="72" t="s">
        <v>240</v>
      </c>
      <c r="EG41" s="72" t="s">
        <v>240</v>
      </c>
      <c r="EH41" s="72" t="s">
        <v>240</v>
      </c>
      <c r="EI41" s="72" t="s">
        <v>240</v>
      </c>
      <c r="EJ41" s="73" t="s">
        <v>240</v>
      </c>
      <c r="EK41" s="209" t="s">
        <v>64</v>
      </c>
      <c r="EL41" s="210"/>
      <c r="EM41" s="210"/>
      <c r="EN41" s="210"/>
      <c r="EO41" s="210"/>
      <c r="EP41" s="210"/>
      <c r="EQ41" s="210"/>
      <c r="ER41" s="210"/>
      <c r="ES41" s="211"/>
      <c r="ET41" s="224"/>
      <c r="EU41" s="225"/>
      <c r="EV41" s="225"/>
      <c r="EW41" s="225"/>
      <c r="EX41" s="225"/>
      <c r="EY41" s="225"/>
      <c r="EZ41" s="225"/>
      <c r="FA41" s="226"/>
    </row>
    <row r="42" spans="1:157" s="28" customFormat="1" ht="105.75" customHeight="1">
      <c r="A42" s="66" t="s">
        <v>130</v>
      </c>
      <c r="B42" s="67"/>
      <c r="C42" s="67"/>
      <c r="D42" s="67"/>
      <c r="E42" s="67"/>
      <c r="F42" s="67"/>
      <c r="G42" s="67"/>
      <c r="H42" s="68"/>
      <c r="I42" s="66" t="s">
        <v>105</v>
      </c>
      <c r="J42" s="67" t="s">
        <v>105</v>
      </c>
      <c r="K42" s="67" t="s">
        <v>105</v>
      </c>
      <c r="L42" s="67" t="s">
        <v>105</v>
      </c>
      <c r="M42" s="67" t="s">
        <v>105</v>
      </c>
      <c r="N42" s="67" t="s">
        <v>105</v>
      </c>
      <c r="O42" s="67" t="s">
        <v>105</v>
      </c>
      <c r="P42" s="67" t="s">
        <v>105</v>
      </c>
      <c r="Q42" s="68" t="s">
        <v>105</v>
      </c>
      <c r="R42" s="66" t="s">
        <v>116</v>
      </c>
      <c r="S42" s="67" t="s">
        <v>116</v>
      </c>
      <c r="T42" s="67" t="s">
        <v>116</v>
      </c>
      <c r="U42" s="67" t="s">
        <v>116</v>
      </c>
      <c r="V42" s="67" t="s">
        <v>116</v>
      </c>
      <c r="W42" s="67" t="s">
        <v>116</v>
      </c>
      <c r="X42" s="67" t="s">
        <v>116</v>
      </c>
      <c r="Y42" s="67" t="s">
        <v>116</v>
      </c>
      <c r="Z42" s="68" t="s">
        <v>116</v>
      </c>
      <c r="AA42" s="118" t="s">
        <v>243</v>
      </c>
      <c r="AB42" s="119" t="s">
        <v>243</v>
      </c>
      <c r="AC42" s="119" t="s">
        <v>243</v>
      </c>
      <c r="AD42" s="119" t="s">
        <v>243</v>
      </c>
      <c r="AE42" s="119" t="s">
        <v>243</v>
      </c>
      <c r="AF42" s="119" t="s">
        <v>243</v>
      </c>
      <c r="AG42" s="119" t="s">
        <v>243</v>
      </c>
      <c r="AH42" s="119" t="s">
        <v>243</v>
      </c>
      <c r="AI42" s="119" t="s">
        <v>243</v>
      </c>
      <c r="AJ42" s="119" t="s">
        <v>243</v>
      </c>
      <c r="AK42" s="119" t="s">
        <v>243</v>
      </c>
      <c r="AL42" s="120" t="s">
        <v>243</v>
      </c>
      <c r="AM42" s="71" t="s">
        <v>100</v>
      </c>
      <c r="AN42" s="72" t="s">
        <v>100</v>
      </c>
      <c r="AO42" s="72" t="s">
        <v>100</v>
      </c>
      <c r="AP42" s="72" t="s">
        <v>100</v>
      </c>
      <c r="AQ42" s="72" t="s">
        <v>100</v>
      </c>
      <c r="AR42" s="72" t="s">
        <v>100</v>
      </c>
      <c r="AS42" s="72" t="s">
        <v>100</v>
      </c>
      <c r="AT42" s="72" t="s">
        <v>100</v>
      </c>
      <c r="AU42" s="72" t="s">
        <v>100</v>
      </c>
      <c r="AV42" s="72" t="s">
        <v>100</v>
      </c>
      <c r="AW42" s="72" t="s">
        <v>100</v>
      </c>
      <c r="AX42" s="72" t="s">
        <v>100</v>
      </c>
      <c r="AY42" s="72" t="s">
        <v>100</v>
      </c>
      <c r="AZ42" s="72" t="s">
        <v>100</v>
      </c>
      <c r="BA42" s="73" t="s">
        <v>100</v>
      </c>
      <c r="BB42" s="66">
        <v>798</v>
      </c>
      <c r="BC42" s="67">
        <v>798</v>
      </c>
      <c r="BD42" s="67">
        <v>798</v>
      </c>
      <c r="BE42" s="67">
        <v>798</v>
      </c>
      <c r="BF42" s="67">
        <v>798</v>
      </c>
      <c r="BG42" s="67">
        <v>798</v>
      </c>
      <c r="BH42" s="68">
        <v>798</v>
      </c>
      <c r="BI42" s="71" t="s">
        <v>69</v>
      </c>
      <c r="BJ42" s="72"/>
      <c r="BK42" s="72"/>
      <c r="BL42" s="72"/>
      <c r="BM42" s="72"/>
      <c r="BN42" s="72"/>
      <c r="BO42" s="72"/>
      <c r="BP42" s="72"/>
      <c r="BQ42" s="73"/>
      <c r="BR42" s="71">
        <v>1</v>
      </c>
      <c r="BS42" s="72"/>
      <c r="BT42" s="72"/>
      <c r="BU42" s="72"/>
      <c r="BV42" s="72"/>
      <c r="BW42" s="72"/>
      <c r="BX42" s="72"/>
      <c r="BY42" s="72"/>
      <c r="BZ42" s="72"/>
      <c r="CA42" s="72"/>
      <c r="CB42" s="73"/>
      <c r="CC42" s="191" t="s">
        <v>46</v>
      </c>
      <c r="CD42" s="192"/>
      <c r="CE42" s="192"/>
      <c r="CF42" s="192"/>
      <c r="CG42" s="192"/>
      <c r="CH42" s="192"/>
      <c r="CI42" s="193"/>
      <c r="CJ42" s="71" t="s">
        <v>172</v>
      </c>
      <c r="CK42" s="72"/>
      <c r="CL42" s="72"/>
      <c r="CM42" s="72"/>
      <c r="CN42" s="72"/>
      <c r="CO42" s="72"/>
      <c r="CP42" s="72"/>
      <c r="CQ42" s="72"/>
      <c r="CR42" s="73"/>
      <c r="CS42" s="121">
        <f aca="true" t="shared" si="2" ref="CS42:CX42">1476630*1.2</f>
        <v>1771956</v>
      </c>
      <c r="CT42" s="122">
        <f t="shared" si="2"/>
        <v>1771956</v>
      </c>
      <c r="CU42" s="122">
        <f t="shared" si="2"/>
        <v>1771956</v>
      </c>
      <c r="CV42" s="122">
        <f t="shared" si="2"/>
        <v>1771956</v>
      </c>
      <c r="CW42" s="122">
        <f t="shared" si="2"/>
        <v>1771956</v>
      </c>
      <c r="CX42" s="123">
        <f t="shared" si="2"/>
        <v>1771956</v>
      </c>
      <c r="CY42" s="63" t="s">
        <v>214</v>
      </c>
      <c r="CZ42" s="66" t="s">
        <v>244</v>
      </c>
      <c r="DA42" s="67" t="s">
        <v>245</v>
      </c>
      <c r="DB42" s="67" t="s">
        <v>245</v>
      </c>
      <c r="DC42" s="67" t="s">
        <v>245</v>
      </c>
      <c r="DD42" s="67" t="s">
        <v>245</v>
      </c>
      <c r="DE42" s="67" t="s">
        <v>245</v>
      </c>
      <c r="DF42" s="67" t="s">
        <v>245</v>
      </c>
      <c r="DG42" s="67" t="s">
        <v>245</v>
      </c>
      <c r="DH42" s="67" t="s">
        <v>245</v>
      </c>
      <c r="DI42" s="67" t="s">
        <v>245</v>
      </c>
      <c r="DJ42" s="68" t="s">
        <v>245</v>
      </c>
      <c r="DK42" s="71" t="s">
        <v>383</v>
      </c>
      <c r="DL42" s="72" t="s">
        <v>246</v>
      </c>
      <c r="DM42" s="72" t="s">
        <v>246</v>
      </c>
      <c r="DN42" s="72" t="s">
        <v>246</v>
      </c>
      <c r="DO42" s="72" t="s">
        <v>246</v>
      </c>
      <c r="DP42" s="72" t="s">
        <v>246</v>
      </c>
      <c r="DQ42" s="72" t="s">
        <v>246</v>
      </c>
      <c r="DR42" s="72" t="s">
        <v>246</v>
      </c>
      <c r="DS42" s="72" t="s">
        <v>246</v>
      </c>
      <c r="DT42" s="72" t="s">
        <v>246</v>
      </c>
      <c r="DU42" s="72" t="s">
        <v>246</v>
      </c>
      <c r="DV42" s="73" t="s">
        <v>246</v>
      </c>
      <c r="DW42" s="71" t="s">
        <v>64</v>
      </c>
      <c r="DX42" s="72" t="s">
        <v>240</v>
      </c>
      <c r="DY42" s="72" t="s">
        <v>240</v>
      </c>
      <c r="DZ42" s="72" t="s">
        <v>240</v>
      </c>
      <c r="EA42" s="72" t="s">
        <v>240</v>
      </c>
      <c r="EB42" s="72" t="s">
        <v>240</v>
      </c>
      <c r="EC42" s="72" t="s">
        <v>240</v>
      </c>
      <c r="ED42" s="72" t="s">
        <v>240</v>
      </c>
      <c r="EE42" s="72" t="s">
        <v>240</v>
      </c>
      <c r="EF42" s="72" t="s">
        <v>240</v>
      </c>
      <c r="EG42" s="72" t="s">
        <v>240</v>
      </c>
      <c r="EH42" s="72" t="s">
        <v>240</v>
      </c>
      <c r="EI42" s="72" t="s">
        <v>240</v>
      </c>
      <c r="EJ42" s="73" t="s">
        <v>240</v>
      </c>
      <c r="EK42" s="209" t="s">
        <v>64</v>
      </c>
      <c r="EL42" s="210"/>
      <c r="EM42" s="210"/>
      <c r="EN42" s="210"/>
      <c r="EO42" s="210"/>
      <c r="EP42" s="210"/>
      <c r="EQ42" s="210"/>
      <c r="ER42" s="210"/>
      <c r="ES42" s="211"/>
      <c r="ET42" s="290" t="s">
        <v>64</v>
      </c>
      <c r="EU42" s="291"/>
      <c r="EV42" s="291"/>
      <c r="EW42" s="291"/>
      <c r="EX42" s="291"/>
      <c r="EY42" s="291"/>
      <c r="EZ42" s="291"/>
      <c r="FA42" s="292"/>
    </row>
    <row r="43" spans="1:157" s="28" customFormat="1" ht="82.5" customHeight="1">
      <c r="A43" s="66" t="s">
        <v>131</v>
      </c>
      <c r="B43" s="67"/>
      <c r="C43" s="67"/>
      <c r="D43" s="67"/>
      <c r="E43" s="67"/>
      <c r="F43" s="67"/>
      <c r="G43" s="67"/>
      <c r="H43" s="68"/>
      <c r="I43" s="66" t="s">
        <v>108</v>
      </c>
      <c r="J43" s="67" t="s">
        <v>108</v>
      </c>
      <c r="K43" s="67" t="s">
        <v>108</v>
      </c>
      <c r="L43" s="67" t="s">
        <v>108</v>
      </c>
      <c r="M43" s="67" t="s">
        <v>108</v>
      </c>
      <c r="N43" s="67" t="s">
        <v>108</v>
      </c>
      <c r="O43" s="67" t="s">
        <v>108</v>
      </c>
      <c r="P43" s="67" t="s">
        <v>108</v>
      </c>
      <c r="Q43" s="68" t="s">
        <v>108</v>
      </c>
      <c r="R43" s="66" t="s">
        <v>109</v>
      </c>
      <c r="S43" s="67" t="s">
        <v>109</v>
      </c>
      <c r="T43" s="67" t="s">
        <v>109</v>
      </c>
      <c r="U43" s="67" t="s">
        <v>109</v>
      </c>
      <c r="V43" s="67" t="s">
        <v>109</v>
      </c>
      <c r="W43" s="67" t="s">
        <v>109</v>
      </c>
      <c r="X43" s="67" t="s">
        <v>109</v>
      </c>
      <c r="Y43" s="67" t="s">
        <v>109</v>
      </c>
      <c r="Z43" s="68" t="s">
        <v>109</v>
      </c>
      <c r="AA43" s="118" t="s">
        <v>247</v>
      </c>
      <c r="AB43" s="119" t="s">
        <v>247</v>
      </c>
      <c r="AC43" s="119" t="s">
        <v>247</v>
      </c>
      <c r="AD43" s="119" t="s">
        <v>247</v>
      </c>
      <c r="AE43" s="119" t="s">
        <v>247</v>
      </c>
      <c r="AF43" s="119" t="s">
        <v>247</v>
      </c>
      <c r="AG43" s="119" t="s">
        <v>247</v>
      </c>
      <c r="AH43" s="119" t="s">
        <v>247</v>
      </c>
      <c r="AI43" s="119" t="s">
        <v>247</v>
      </c>
      <c r="AJ43" s="119" t="s">
        <v>247</v>
      </c>
      <c r="AK43" s="119" t="s">
        <v>247</v>
      </c>
      <c r="AL43" s="120" t="s">
        <v>247</v>
      </c>
      <c r="AM43" s="71" t="s">
        <v>100</v>
      </c>
      <c r="AN43" s="72" t="s">
        <v>100</v>
      </c>
      <c r="AO43" s="72" t="s">
        <v>100</v>
      </c>
      <c r="AP43" s="72" t="s">
        <v>100</v>
      </c>
      <c r="AQ43" s="72" t="s">
        <v>100</v>
      </c>
      <c r="AR43" s="72" t="s">
        <v>100</v>
      </c>
      <c r="AS43" s="72" t="s">
        <v>100</v>
      </c>
      <c r="AT43" s="72" t="s">
        <v>100</v>
      </c>
      <c r="AU43" s="72" t="s">
        <v>100</v>
      </c>
      <c r="AV43" s="72" t="s">
        <v>100</v>
      </c>
      <c r="AW43" s="72" t="s">
        <v>100</v>
      </c>
      <c r="AX43" s="72" t="s">
        <v>100</v>
      </c>
      <c r="AY43" s="72" t="s">
        <v>100</v>
      </c>
      <c r="AZ43" s="72" t="s">
        <v>100</v>
      </c>
      <c r="BA43" s="73" t="s">
        <v>100</v>
      </c>
      <c r="BB43" s="66">
        <v>798</v>
      </c>
      <c r="BC43" s="67">
        <v>798</v>
      </c>
      <c r="BD43" s="67">
        <v>798</v>
      </c>
      <c r="BE43" s="67">
        <v>798</v>
      </c>
      <c r="BF43" s="67">
        <v>798</v>
      </c>
      <c r="BG43" s="67">
        <v>798</v>
      </c>
      <c r="BH43" s="68">
        <v>798</v>
      </c>
      <c r="BI43" s="71" t="s">
        <v>69</v>
      </c>
      <c r="BJ43" s="72"/>
      <c r="BK43" s="72"/>
      <c r="BL43" s="72"/>
      <c r="BM43" s="72"/>
      <c r="BN43" s="72"/>
      <c r="BO43" s="72"/>
      <c r="BP43" s="72"/>
      <c r="BQ43" s="73"/>
      <c r="BR43" s="71">
        <v>1</v>
      </c>
      <c r="BS43" s="72"/>
      <c r="BT43" s="72"/>
      <c r="BU43" s="72"/>
      <c r="BV43" s="72"/>
      <c r="BW43" s="72"/>
      <c r="BX43" s="72"/>
      <c r="BY43" s="72"/>
      <c r="BZ43" s="72"/>
      <c r="CA43" s="72"/>
      <c r="CB43" s="73"/>
      <c r="CC43" s="191" t="s">
        <v>46</v>
      </c>
      <c r="CD43" s="192"/>
      <c r="CE43" s="192"/>
      <c r="CF43" s="192"/>
      <c r="CG43" s="192"/>
      <c r="CH43" s="192"/>
      <c r="CI43" s="193"/>
      <c r="CJ43" s="71" t="s">
        <v>172</v>
      </c>
      <c r="CK43" s="72"/>
      <c r="CL43" s="72"/>
      <c r="CM43" s="72"/>
      <c r="CN43" s="72"/>
      <c r="CO43" s="72"/>
      <c r="CP43" s="72"/>
      <c r="CQ43" s="72"/>
      <c r="CR43" s="73"/>
      <c r="CS43" s="121">
        <f aca="true" t="shared" si="3" ref="CS43:CX43">156720*1.2</f>
        <v>188064</v>
      </c>
      <c r="CT43" s="122">
        <f t="shared" si="3"/>
        <v>188064</v>
      </c>
      <c r="CU43" s="122">
        <f t="shared" si="3"/>
        <v>188064</v>
      </c>
      <c r="CV43" s="122">
        <f t="shared" si="3"/>
        <v>188064</v>
      </c>
      <c r="CW43" s="122">
        <f t="shared" si="3"/>
        <v>188064</v>
      </c>
      <c r="CX43" s="123">
        <f t="shared" si="3"/>
        <v>188064</v>
      </c>
      <c r="CY43" s="63" t="s">
        <v>214</v>
      </c>
      <c r="CZ43" s="66" t="s">
        <v>244</v>
      </c>
      <c r="DA43" s="67" t="s">
        <v>245</v>
      </c>
      <c r="DB43" s="67" t="s">
        <v>245</v>
      </c>
      <c r="DC43" s="67" t="s">
        <v>245</v>
      </c>
      <c r="DD43" s="67" t="s">
        <v>245</v>
      </c>
      <c r="DE43" s="67" t="s">
        <v>245</v>
      </c>
      <c r="DF43" s="67" t="s">
        <v>245</v>
      </c>
      <c r="DG43" s="67" t="s">
        <v>245</v>
      </c>
      <c r="DH43" s="67" t="s">
        <v>245</v>
      </c>
      <c r="DI43" s="67" t="s">
        <v>245</v>
      </c>
      <c r="DJ43" s="68" t="s">
        <v>245</v>
      </c>
      <c r="DK43" s="71" t="s">
        <v>383</v>
      </c>
      <c r="DL43" s="72" t="s">
        <v>246</v>
      </c>
      <c r="DM43" s="72" t="s">
        <v>246</v>
      </c>
      <c r="DN43" s="72" t="s">
        <v>246</v>
      </c>
      <c r="DO43" s="72" t="s">
        <v>246</v>
      </c>
      <c r="DP43" s="72" t="s">
        <v>246</v>
      </c>
      <c r="DQ43" s="72" t="s">
        <v>246</v>
      </c>
      <c r="DR43" s="72" t="s">
        <v>246</v>
      </c>
      <c r="DS43" s="72" t="s">
        <v>246</v>
      </c>
      <c r="DT43" s="72" t="s">
        <v>246</v>
      </c>
      <c r="DU43" s="72" t="s">
        <v>246</v>
      </c>
      <c r="DV43" s="73" t="s">
        <v>246</v>
      </c>
      <c r="DW43" s="71" t="s">
        <v>64</v>
      </c>
      <c r="DX43" s="72" t="s">
        <v>240</v>
      </c>
      <c r="DY43" s="72" t="s">
        <v>240</v>
      </c>
      <c r="DZ43" s="72" t="s">
        <v>240</v>
      </c>
      <c r="EA43" s="72" t="s">
        <v>240</v>
      </c>
      <c r="EB43" s="72" t="s">
        <v>240</v>
      </c>
      <c r="EC43" s="72" t="s">
        <v>240</v>
      </c>
      <c r="ED43" s="72" t="s">
        <v>240</v>
      </c>
      <c r="EE43" s="72" t="s">
        <v>240</v>
      </c>
      <c r="EF43" s="72" t="s">
        <v>240</v>
      </c>
      <c r="EG43" s="72" t="s">
        <v>240</v>
      </c>
      <c r="EH43" s="72" t="s">
        <v>240</v>
      </c>
      <c r="EI43" s="72" t="s">
        <v>240</v>
      </c>
      <c r="EJ43" s="73" t="s">
        <v>240</v>
      </c>
      <c r="EK43" s="209" t="s">
        <v>64</v>
      </c>
      <c r="EL43" s="210"/>
      <c r="EM43" s="210"/>
      <c r="EN43" s="210"/>
      <c r="EO43" s="210"/>
      <c r="EP43" s="210"/>
      <c r="EQ43" s="210"/>
      <c r="ER43" s="210"/>
      <c r="ES43" s="211"/>
      <c r="ET43" s="212"/>
      <c r="EU43" s="213"/>
      <c r="EV43" s="213"/>
      <c r="EW43" s="213"/>
      <c r="EX43" s="213"/>
      <c r="EY43" s="213"/>
      <c r="EZ43" s="213"/>
      <c r="FA43" s="214"/>
    </row>
    <row r="44" spans="1:157" s="28" customFormat="1" ht="111" customHeight="1">
      <c r="A44" s="66" t="s">
        <v>132</v>
      </c>
      <c r="B44" s="67"/>
      <c r="C44" s="67"/>
      <c r="D44" s="67"/>
      <c r="E44" s="67"/>
      <c r="F44" s="67"/>
      <c r="G44" s="67"/>
      <c r="H44" s="68"/>
      <c r="I44" s="66" t="s">
        <v>82</v>
      </c>
      <c r="J44" s="67" t="s">
        <v>82</v>
      </c>
      <c r="K44" s="67" t="s">
        <v>82</v>
      </c>
      <c r="L44" s="67" t="s">
        <v>82</v>
      </c>
      <c r="M44" s="67" t="s">
        <v>82</v>
      </c>
      <c r="N44" s="67" t="s">
        <v>82</v>
      </c>
      <c r="O44" s="67" t="s">
        <v>82</v>
      </c>
      <c r="P44" s="67" t="s">
        <v>82</v>
      </c>
      <c r="Q44" s="68" t="s">
        <v>82</v>
      </c>
      <c r="R44" s="66" t="s">
        <v>99</v>
      </c>
      <c r="S44" s="67" t="s">
        <v>99</v>
      </c>
      <c r="T44" s="67" t="s">
        <v>99</v>
      </c>
      <c r="U44" s="67" t="s">
        <v>99</v>
      </c>
      <c r="V44" s="67" t="s">
        <v>99</v>
      </c>
      <c r="W44" s="67" t="s">
        <v>99</v>
      </c>
      <c r="X44" s="67" t="s">
        <v>99</v>
      </c>
      <c r="Y44" s="67" t="s">
        <v>99</v>
      </c>
      <c r="Z44" s="68" t="s">
        <v>99</v>
      </c>
      <c r="AA44" s="118" t="s">
        <v>248</v>
      </c>
      <c r="AB44" s="119" t="s">
        <v>248</v>
      </c>
      <c r="AC44" s="119" t="s">
        <v>248</v>
      </c>
      <c r="AD44" s="119" t="s">
        <v>248</v>
      </c>
      <c r="AE44" s="119" t="s">
        <v>248</v>
      </c>
      <c r="AF44" s="119" t="s">
        <v>248</v>
      </c>
      <c r="AG44" s="119" t="s">
        <v>248</v>
      </c>
      <c r="AH44" s="119" t="s">
        <v>248</v>
      </c>
      <c r="AI44" s="119" t="s">
        <v>248</v>
      </c>
      <c r="AJ44" s="119" t="s">
        <v>248</v>
      </c>
      <c r="AK44" s="119" t="s">
        <v>248</v>
      </c>
      <c r="AL44" s="120" t="s">
        <v>248</v>
      </c>
      <c r="AM44" s="71" t="s">
        <v>100</v>
      </c>
      <c r="AN44" s="72" t="s">
        <v>100</v>
      </c>
      <c r="AO44" s="72" t="s">
        <v>100</v>
      </c>
      <c r="AP44" s="72" t="s">
        <v>100</v>
      </c>
      <c r="AQ44" s="72" t="s">
        <v>100</v>
      </c>
      <c r="AR44" s="72" t="s">
        <v>100</v>
      </c>
      <c r="AS44" s="72" t="s">
        <v>100</v>
      </c>
      <c r="AT44" s="72" t="s">
        <v>100</v>
      </c>
      <c r="AU44" s="72" t="s">
        <v>100</v>
      </c>
      <c r="AV44" s="72" t="s">
        <v>100</v>
      </c>
      <c r="AW44" s="72" t="s">
        <v>100</v>
      </c>
      <c r="AX44" s="72" t="s">
        <v>100</v>
      </c>
      <c r="AY44" s="72" t="s">
        <v>100</v>
      </c>
      <c r="AZ44" s="72" t="s">
        <v>100</v>
      </c>
      <c r="BA44" s="73" t="s">
        <v>100</v>
      </c>
      <c r="BB44" s="66" t="s">
        <v>92</v>
      </c>
      <c r="BC44" s="67"/>
      <c r="BD44" s="67"/>
      <c r="BE44" s="67"/>
      <c r="BF44" s="67"/>
      <c r="BG44" s="67"/>
      <c r="BH44" s="68"/>
      <c r="BI44" s="71" t="s">
        <v>238</v>
      </c>
      <c r="BJ44" s="72"/>
      <c r="BK44" s="72"/>
      <c r="BL44" s="72"/>
      <c r="BM44" s="72"/>
      <c r="BN44" s="72"/>
      <c r="BO44" s="72"/>
      <c r="BP44" s="72"/>
      <c r="BQ44" s="73"/>
      <c r="BR44" s="71">
        <v>1</v>
      </c>
      <c r="BS44" s="72"/>
      <c r="BT44" s="72"/>
      <c r="BU44" s="72"/>
      <c r="BV44" s="72"/>
      <c r="BW44" s="72"/>
      <c r="BX44" s="72"/>
      <c r="BY44" s="72"/>
      <c r="BZ44" s="72"/>
      <c r="CA44" s="72"/>
      <c r="CB44" s="73"/>
      <c r="CC44" s="191" t="s">
        <v>46</v>
      </c>
      <c r="CD44" s="192"/>
      <c r="CE44" s="192"/>
      <c r="CF44" s="192"/>
      <c r="CG44" s="192"/>
      <c r="CH44" s="192"/>
      <c r="CI44" s="193"/>
      <c r="CJ44" s="71" t="s">
        <v>172</v>
      </c>
      <c r="CK44" s="72"/>
      <c r="CL44" s="72"/>
      <c r="CM44" s="72"/>
      <c r="CN44" s="72"/>
      <c r="CO44" s="72"/>
      <c r="CP44" s="72"/>
      <c r="CQ44" s="72"/>
      <c r="CR44" s="73"/>
      <c r="CS44" s="121">
        <f aca="true" t="shared" si="4" ref="CS44:CX44">8976800*1.2</f>
        <v>10772160</v>
      </c>
      <c r="CT44" s="122">
        <f t="shared" si="4"/>
        <v>10772160</v>
      </c>
      <c r="CU44" s="122">
        <f t="shared" si="4"/>
        <v>10772160</v>
      </c>
      <c r="CV44" s="122">
        <f t="shared" si="4"/>
        <v>10772160</v>
      </c>
      <c r="CW44" s="122">
        <f t="shared" si="4"/>
        <v>10772160</v>
      </c>
      <c r="CX44" s="123">
        <f t="shared" si="4"/>
        <v>10772160</v>
      </c>
      <c r="CY44" s="63" t="s">
        <v>214</v>
      </c>
      <c r="CZ44" s="66" t="s">
        <v>244</v>
      </c>
      <c r="DA44" s="67" t="s">
        <v>245</v>
      </c>
      <c r="DB44" s="67" t="s">
        <v>245</v>
      </c>
      <c r="DC44" s="67" t="s">
        <v>245</v>
      </c>
      <c r="DD44" s="67" t="s">
        <v>245</v>
      </c>
      <c r="DE44" s="67" t="s">
        <v>245</v>
      </c>
      <c r="DF44" s="67" t="s">
        <v>245</v>
      </c>
      <c r="DG44" s="67" t="s">
        <v>245</v>
      </c>
      <c r="DH44" s="67" t="s">
        <v>245</v>
      </c>
      <c r="DI44" s="67" t="s">
        <v>245</v>
      </c>
      <c r="DJ44" s="68" t="s">
        <v>245</v>
      </c>
      <c r="DK44" s="71" t="s">
        <v>382</v>
      </c>
      <c r="DL44" s="72" t="s">
        <v>201</v>
      </c>
      <c r="DM44" s="72" t="s">
        <v>201</v>
      </c>
      <c r="DN44" s="72" t="s">
        <v>201</v>
      </c>
      <c r="DO44" s="72" t="s">
        <v>201</v>
      </c>
      <c r="DP44" s="72" t="s">
        <v>201</v>
      </c>
      <c r="DQ44" s="72" t="s">
        <v>201</v>
      </c>
      <c r="DR44" s="72" t="s">
        <v>201</v>
      </c>
      <c r="DS44" s="72" t="s">
        <v>201</v>
      </c>
      <c r="DT44" s="72" t="s">
        <v>201</v>
      </c>
      <c r="DU44" s="72" t="s">
        <v>201</v>
      </c>
      <c r="DV44" s="73" t="s">
        <v>201</v>
      </c>
      <c r="DW44" s="71" t="s">
        <v>64</v>
      </c>
      <c r="DX44" s="72" t="s">
        <v>240</v>
      </c>
      <c r="DY44" s="72" t="s">
        <v>240</v>
      </c>
      <c r="DZ44" s="72" t="s">
        <v>240</v>
      </c>
      <c r="EA44" s="72" t="s">
        <v>240</v>
      </c>
      <c r="EB44" s="72" t="s">
        <v>240</v>
      </c>
      <c r="EC44" s="72" t="s">
        <v>240</v>
      </c>
      <c r="ED44" s="72" t="s">
        <v>240</v>
      </c>
      <c r="EE44" s="72" t="s">
        <v>240</v>
      </c>
      <c r="EF44" s="72" t="s">
        <v>240</v>
      </c>
      <c r="EG44" s="72" t="s">
        <v>240</v>
      </c>
      <c r="EH44" s="72" t="s">
        <v>240</v>
      </c>
      <c r="EI44" s="72" t="s">
        <v>240</v>
      </c>
      <c r="EJ44" s="73" t="s">
        <v>240</v>
      </c>
      <c r="EK44" s="209" t="s">
        <v>64</v>
      </c>
      <c r="EL44" s="210"/>
      <c r="EM44" s="210"/>
      <c r="EN44" s="210"/>
      <c r="EO44" s="210"/>
      <c r="EP44" s="210"/>
      <c r="EQ44" s="210"/>
      <c r="ER44" s="210"/>
      <c r="ES44" s="211"/>
      <c r="ET44" s="224"/>
      <c r="EU44" s="225"/>
      <c r="EV44" s="225"/>
      <c r="EW44" s="225"/>
      <c r="EX44" s="225"/>
      <c r="EY44" s="225"/>
      <c r="EZ44" s="225"/>
      <c r="FA44" s="226"/>
    </row>
    <row r="45" spans="1:157" s="28" customFormat="1" ht="97.5" customHeight="1">
      <c r="A45" s="66" t="s">
        <v>133</v>
      </c>
      <c r="B45" s="67"/>
      <c r="C45" s="67"/>
      <c r="D45" s="67"/>
      <c r="E45" s="67"/>
      <c r="F45" s="67"/>
      <c r="G45" s="67"/>
      <c r="H45" s="68"/>
      <c r="I45" s="66" t="s">
        <v>105</v>
      </c>
      <c r="J45" s="67" t="s">
        <v>105</v>
      </c>
      <c r="K45" s="67" t="s">
        <v>105</v>
      </c>
      <c r="L45" s="67" t="s">
        <v>105</v>
      </c>
      <c r="M45" s="67" t="s">
        <v>105</v>
      </c>
      <c r="N45" s="67" t="s">
        <v>105</v>
      </c>
      <c r="O45" s="67" t="s">
        <v>105</v>
      </c>
      <c r="P45" s="67" t="s">
        <v>105</v>
      </c>
      <c r="Q45" s="68" t="s">
        <v>105</v>
      </c>
      <c r="R45" s="66" t="s">
        <v>249</v>
      </c>
      <c r="S45" s="67" t="s">
        <v>249</v>
      </c>
      <c r="T45" s="67" t="s">
        <v>249</v>
      </c>
      <c r="U45" s="67" t="s">
        <v>249</v>
      </c>
      <c r="V45" s="67" t="s">
        <v>249</v>
      </c>
      <c r="W45" s="67" t="s">
        <v>249</v>
      </c>
      <c r="X45" s="67" t="s">
        <v>249</v>
      </c>
      <c r="Y45" s="67" t="s">
        <v>249</v>
      </c>
      <c r="Z45" s="68" t="s">
        <v>249</v>
      </c>
      <c r="AA45" s="118" t="s">
        <v>250</v>
      </c>
      <c r="AB45" s="119" t="s">
        <v>250</v>
      </c>
      <c r="AC45" s="119" t="s">
        <v>250</v>
      </c>
      <c r="AD45" s="119" t="s">
        <v>250</v>
      </c>
      <c r="AE45" s="119" t="s">
        <v>250</v>
      </c>
      <c r="AF45" s="119" t="s">
        <v>250</v>
      </c>
      <c r="AG45" s="119" t="s">
        <v>250</v>
      </c>
      <c r="AH45" s="119" t="s">
        <v>250</v>
      </c>
      <c r="AI45" s="119" t="s">
        <v>250</v>
      </c>
      <c r="AJ45" s="119" t="s">
        <v>250</v>
      </c>
      <c r="AK45" s="119" t="s">
        <v>250</v>
      </c>
      <c r="AL45" s="120" t="s">
        <v>250</v>
      </c>
      <c r="AM45" s="71" t="s">
        <v>100</v>
      </c>
      <c r="AN45" s="72" t="s">
        <v>100</v>
      </c>
      <c r="AO45" s="72" t="s">
        <v>100</v>
      </c>
      <c r="AP45" s="72" t="s">
        <v>100</v>
      </c>
      <c r="AQ45" s="72" t="s">
        <v>100</v>
      </c>
      <c r="AR45" s="72" t="s">
        <v>100</v>
      </c>
      <c r="AS45" s="72" t="s">
        <v>100</v>
      </c>
      <c r="AT45" s="72" t="s">
        <v>100</v>
      </c>
      <c r="AU45" s="72" t="s">
        <v>100</v>
      </c>
      <c r="AV45" s="72" t="s">
        <v>100</v>
      </c>
      <c r="AW45" s="72" t="s">
        <v>100</v>
      </c>
      <c r="AX45" s="72" t="s">
        <v>100</v>
      </c>
      <c r="AY45" s="72" t="s">
        <v>100</v>
      </c>
      <c r="AZ45" s="72" t="s">
        <v>100</v>
      </c>
      <c r="BA45" s="73" t="s">
        <v>100</v>
      </c>
      <c r="BB45" s="66">
        <v>796</v>
      </c>
      <c r="BC45" s="67">
        <v>796</v>
      </c>
      <c r="BD45" s="67">
        <v>796</v>
      </c>
      <c r="BE45" s="67">
        <v>796</v>
      </c>
      <c r="BF45" s="67">
        <v>796</v>
      </c>
      <c r="BG45" s="67">
        <v>796</v>
      </c>
      <c r="BH45" s="68">
        <v>796</v>
      </c>
      <c r="BI45" s="71" t="s">
        <v>69</v>
      </c>
      <c r="BJ45" s="72"/>
      <c r="BK45" s="72"/>
      <c r="BL45" s="72"/>
      <c r="BM45" s="72"/>
      <c r="BN45" s="72"/>
      <c r="BO45" s="72"/>
      <c r="BP45" s="72"/>
      <c r="BQ45" s="73"/>
      <c r="BR45" s="71">
        <v>3</v>
      </c>
      <c r="BS45" s="72"/>
      <c r="BT45" s="72"/>
      <c r="BU45" s="72"/>
      <c r="BV45" s="72"/>
      <c r="BW45" s="72"/>
      <c r="BX45" s="72"/>
      <c r="BY45" s="72"/>
      <c r="BZ45" s="72"/>
      <c r="CA45" s="72"/>
      <c r="CB45" s="73"/>
      <c r="CC45" s="191" t="s">
        <v>46</v>
      </c>
      <c r="CD45" s="192"/>
      <c r="CE45" s="192"/>
      <c r="CF45" s="192"/>
      <c r="CG45" s="192"/>
      <c r="CH45" s="192"/>
      <c r="CI45" s="193"/>
      <c r="CJ45" s="71" t="s">
        <v>172</v>
      </c>
      <c r="CK45" s="72"/>
      <c r="CL45" s="72"/>
      <c r="CM45" s="72"/>
      <c r="CN45" s="72"/>
      <c r="CO45" s="72"/>
      <c r="CP45" s="72"/>
      <c r="CQ45" s="72"/>
      <c r="CR45" s="73"/>
      <c r="CS45" s="121">
        <f aca="true" t="shared" si="5" ref="CS45:CX45">450000</f>
        <v>450000</v>
      </c>
      <c r="CT45" s="122">
        <f t="shared" si="5"/>
        <v>450000</v>
      </c>
      <c r="CU45" s="122">
        <f t="shared" si="5"/>
        <v>450000</v>
      </c>
      <c r="CV45" s="122">
        <f t="shared" si="5"/>
        <v>450000</v>
      </c>
      <c r="CW45" s="122">
        <f t="shared" si="5"/>
        <v>450000</v>
      </c>
      <c r="CX45" s="123">
        <f t="shared" si="5"/>
        <v>450000</v>
      </c>
      <c r="CY45" s="63" t="s">
        <v>214</v>
      </c>
      <c r="CZ45" s="66" t="s">
        <v>251</v>
      </c>
      <c r="DA45" s="67" t="s">
        <v>252</v>
      </c>
      <c r="DB45" s="67" t="s">
        <v>252</v>
      </c>
      <c r="DC45" s="67" t="s">
        <v>252</v>
      </c>
      <c r="DD45" s="67" t="s">
        <v>252</v>
      </c>
      <c r="DE45" s="67" t="s">
        <v>252</v>
      </c>
      <c r="DF45" s="67" t="s">
        <v>252</v>
      </c>
      <c r="DG45" s="67" t="s">
        <v>252</v>
      </c>
      <c r="DH45" s="67" t="s">
        <v>252</v>
      </c>
      <c r="DI45" s="67" t="s">
        <v>252</v>
      </c>
      <c r="DJ45" s="68" t="s">
        <v>252</v>
      </c>
      <c r="DK45" s="71" t="s">
        <v>383</v>
      </c>
      <c r="DL45" s="72" t="s">
        <v>246</v>
      </c>
      <c r="DM45" s="72" t="s">
        <v>246</v>
      </c>
      <c r="DN45" s="72" t="s">
        <v>246</v>
      </c>
      <c r="DO45" s="72" t="s">
        <v>246</v>
      </c>
      <c r="DP45" s="72" t="s">
        <v>246</v>
      </c>
      <c r="DQ45" s="72" t="s">
        <v>246</v>
      </c>
      <c r="DR45" s="72" t="s">
        <v>246</v>
      </c>
      <c r="DS45" s="72" t="s">
        <v>246</v>
      </c>
      <c r="DT45" s="72" t="s">
        <v>246</v>
      </c>
      <c r="DU45" s="72" t="s">
        <v>246</v>
      </c>
      <c r="DV45" s="73" t="s">
        <v>246</v>
      </c>
      <c r="DW45" s="71" t="s">
        <v>64</v>
      </c>
      <c r="DX45" s="72" t="s">
        <v>240</v>
      </c>
      <c r="DY45" s="72" t="s">
        <v>240</v>
      </c>
      <c r="DZ45" s="72" t="s">
        <v>240</v>
      </c>
      <c r="EA45" s="72" t="s">
        <v>240</v>
      </c>
      <c r="EB45" s="72" t="s">
        <v>240</v>
      </c>
      <c r="EC45" s="72" t="s">
        <v>240</v>
      </c>
      <c r="ED45" s="72" t="s">
        <v>240</v>
      </c>
      <c r="EE45" s="72" t="s">
        <v>240</v>
      </c>
      <c r="EF45" s="72" t="s">
        <v>240</v>
      </c>
      <c r="EG45" s="72" t="s">
        <v>240</v>
      </c>
      <c r="EH45" s="72" t="s">
        <v>240</v>
      </c>
      <c r="EI45" s="72" t="s">
        <v>240</v>
      </c>
      <c r="EJ45" s="73" t="s">
        <v>240</v>
      </c>
      <c r="EK45" s="209" t="s">
        <v>64</v>
      </c>
      <c r="EL45" s="210"/>
      <c r="EM45" s="210"/>
      <c r="EN45" s="210"/>
      <c r="EO45" s="210"/>
      <c r="EP45" s="210"/>
      <c r="EQ45" s="210"/>
      <c r="ER45" s="210"/>
      <c r="ES45" s="211"/>
      <c r="ET45" s="293"/>
      <c r="EU45" s="294"/>
      <c r="EV45" s="294"/>
      <c r="EW45" s="294"/>
      <c r="EX45" s="294"/>
      <c r="EY45" s="294"/>
      <c r="EZ45" s="294"/>
      <c r="FA45" s="295"/>
    </row>
    <row r="46" spans="1:157" s="28" customFormat="1" ht="84.75" customHeight="1">
      <c r="A46" s="66" t="s">
        <v>134</v>
      </c>
      <c r="B46" s="67"/>
      <c r="C46" s="67"/>
      <c r="D46" s="67"/>
      <c r="E46" s="67"/>
      <c r="F46" s="67"/>
      <c r="G46" s="67"/>
      <c r="H46" s="68"/>
      <c r="I46" s="66" t="s">
        <v>253</v>
      </c>
      <c r="J46" s="67" t="s">
        <v>253</v>
      </c>
      <c r="K46" s="67" t="s">
        <v>253</v>
      </c>
      <c r="L46" s="67" t="s">
        <v>253</v>
      </c>
      <c r="M46" s="67" t="s">
        <v>253</v>
      </c>
      <c r="N46" s="67" t="s">
        <v>253</v>
      </c>
      <c r="O46" s="67" t="s">
        <v>253</v>
      </c>
      <c r="P46" s="67" t="s">
        <v>253</v>
      </c>
      <c r="Q46" s="68" t="s">
        <v>253</v>
      </c>
      <c r="R46" s="66" t="s">
        <v>254</v>
      </c>
      <c r="S46" s="67" t="s">
        <v>254</v>
      </c>
      <c r="T46" s="67" t="s">
        <v>254</v>
      </c>
      <c r="U46" s="67" t="s">
        <v>254</v>
      </c>
      <c r="V46" s="67" t="s">
        <v>254</v>
      </c>
      <c r="W46" s="67" t="s">
        <v>254</v>
      </c>
      <c r="X46" s="67" t="s">
        <v>254</v>
      </c>
      <c r="Y46" s="67" t="s">
        <v>254</v>
      </c>
      <c r="Z46" s="68" t="s">
        <v>254</v>
      </c>
      <c r="AA46" s="118" t="s">
        <v>255</v>
      </c>
      <c r="AB46" s="119" t="s">
        <v>255</v>
      </c>
      <c r="AC46" s="119" t="s">
        <v>255</v>
      </c>
      <c r="AD46" s="119" t="s">
        <v>255</v>
      </c>
      <c r="AE46" s="119" t="s">
        <v>255</v>
      </c>
      <c r="AF46" s="119" t="s">
        <v>255</v>
      </c>
      <c r="AG46" s="119" t="s">
        <v>255</v>
      </c>
      <c r="AH46" s="119" t="s">
        <v>255</v>
      </c>
      <c r="AI46" s="119" t="s">
        <v>255</v>
      </c>
      <c r="AJ46" s="119" t="s">
        <v>255</v>
      </c>
      <c r="AK46" s="119" t="s">
        <v>255</v>
      </c>
      <c r="AL46" s="120" t="s">
        <v>255</v>
      </c>
      <c r="AM46" s="71" t="s">
        <v>100</v>
      </c>
      <c r="AN46" s="72" t="s">
        <v>100</v>
      </c>
      <c r="AO46" s="72" t="s">
        <v>100</v>
      </c>
      <c r="AP46" s="72" t="s">
        <v>100</v>
      </c>
      <c r="AQ46" s="72" t="s">
        <v>100</v>
      </c>
      <c r="AR46" s="72" t="s">
        <v>100</v>
      </c>
      <c r="AS46" s="72" t="s">
        <v>100</v>
      </c>
      <c r="AT46" s="72" t="s">
        <v>100</v>
      </c>
      <c r="AU46" s="72" t="s">
        <v>100</v>
      </c>
      <c r="AV46" s="72" t="s">
        <v>100</v>
      </c>
      <c r="AW46" s="72" t="s">
        <v>100</v>
      </c>
      <c r="AX46" s="72" t="s">
        <v>100</v>
      </c>
      <c r="AY46" s="72" t="s">
        <v>100</v>
      </c>
      <c r="AZ46" s="72" t="s">
        <v>100</v>
      </c>
      <c r="BA46" s="73" t="s">
        <v>100</v>
      </c>
      <c r="BB46" s="66">
        <v>796</v>
      </c>
      <c r="BC46" s="67">
        <v>796</v>
      </c>
      <c r="BD46" s="67">
        <v>796</v>
      </c>
      <c r="BE46" s="67">
        <v>796</v>
      </c>
      <c r="BF46" s="67">
        <v>796</v>
      </c>
      <c r="BG46" s="67">
        <v>796</v>
      </c>
      <c r="BH46" s="68">
        <v>796</v>
      </c>
      <c r="BI46" s="71" t="s">
        <v>69</v>
      </c>
      <c r="BJ46" s="72"/>
      <c r="BK46" s="72"/>
      <c r="BL46" s="72"/>
      <c r="BM46" s="72"/>
      <c r="BN46" s="72"/>
      <c r="BO46" s="72"/>
      <c r="BP46" s="72"/>
      <c r="BQ46" s="73"/>
      <c r="BR46" s="71">
        <v>128</v>
      </c>
      <c r="BS46" s="72"/>
      <c r="BT46" s="72"/>
      <c r="BU46" s="72"/>
      <c r="BV46" s="72"/>
      <c r="BW46" s="72"/>
      <c r="BX46" s="72"/>
      <c r="BY46" s="72"/>
      <c r="BZ46" s="72"/>
      <c r="CA46" s="72"/>
      <c r="CB46" s="73"/>
      <c r="CC46" s="191" t="s">
        <v>46</v>
      </c>
      <c r="CD46" s="192"/>
      <c r="CE46" s="192"/>
      <c r="CF46" s="192"/>
      <c r="CG46" s="192"/>
      <c r="CH46" s="192"/>
      <c r="CI46" s="193"/>
      <c r="CJ46" s="71" t="s">
        <v>172</v>
      </c>
      <c r="CK46" s="72"/>
      <c r="CL46" s="72"/>
      <c r="CM46" s="72"/>
      <c r="CN46" s="72"/>
      <c r="CO46" s="72"/>
      <c r="CP46" s="72"/>
      <c r="CQ46" s="72"/>
      <c r="CR46" s="73"/>
      <c r="CS46" s="121">
        <f aca="true" t="shared" si="6" ref="CS46:CX46">1270080+305160+1777125.6</f>
        <v>3352365.6</v>
      </c>
      <c r="CT46" s="122">
        <f t="shared" si="6"/>
        <v>3352365.6</v>
      </c>
      <c r="CU46" s="122">
        <f t="shared" si="6"/>
        <v>3352365.6</v>
      </c>
      <c r="CV46" s="122">
        <f t="shared" si="6"/>
        <v>3352365.6</v>
      </c>
      <c r="CW46" s="122">
        <f t="shared" si="6"/>
        <v>3352365.6</v>
      </c>
      <c r="CX46" s="123">
        <f t="shared" si="6"/>
        <v>3352365.6</v>
      </c>
      <c r="CY46" s="63" t="s">
        <v>214</v>
      </c>
      <c r="CZ46" s="66" t="s">
        <v>256</v>
      </c>
      <c r="DA46" s="67" t="s">
        <v>257</v>
      </c>
      <c r="DB46" s="67" t="s">
        <v>257</v>
      </c>
      <c r="DC46" s="67" t="s">
        <v>257</v>
      </c>
      <c r="DD46" s="67" t="s">
        <v>257</v>
      </c>
      <c r="DE46" s="67" t="s">
        <v>257</v>
      </c>
      <c r="DF46" s="67" t="s">
        <v>257</v>
      </c>
      <c r="DG46" s="67" t="s">
        <v>257</v>
      </c>
      <c r="DH46" s="67" t="s">
        <v>257</v>
      </c>
      <c r="DI46" s="67" t="s">
        <v>257</v>
      </c>
      <c r="DJ46" s="68" t="s">
        <v>257</v>
      </c>
      <c r="DK46" s="71" t="s">
        <v>382</v>
      </c>
      <c r="DL46" s="72" t="s">
        <v>201</v>
      </c>
      <c r="DM46" s="72" t="s">
        <v>201</v>
      </c>
      <c r="DN46" s="72" t="s">
        <v>201</v>
      </c>
      <c r="DO46" s="72" t="s">
        <v>201</v>
      </c>
      <c r="DP46" s="72" t="s">
        <v>201</v>
      </c>
      <c r="DQ46" s="72" t="s">
        <v>201</v>
      </c>
      <c r="DR46" s="72" t="s">
        <v>201</v>
      </c>
      <c r="DS46" s="72" t="s">
        <v>201</v>
      </c>
      <c r="DT46" s="72" t="s">
        <v>201</v>
      </c>
      <c r="DU46" s="72" t="s">
        <v>201</v>
      </c>
      <c r="DV46" s="73" t="s">
        <v>201</v>
      </c>
      <c r="DW46" s="71" t="s">
        <v>64</v>
      </c>
      <c r="DX46" s="72" t="s">
        <v>240</v>
      </c>
      <c r="DY46" s="72" t="s">
        <v>240</v>
      </c>
      <c r="DZ46" s="72" t="s">
        <v>240</v>
      </c>
      <c r="EA46" s="72" t="s">
        <v>240</v>
      </c>
      <c r="EB46" s="72" t="s">
        <v>240</v>
      </c>
      <c r="EC46" s="72" t="s">
        <v>240</v>
      </c>
      <c r="ED46" s="72" t="s">
        <v>240</v>
      </c>
      <c r="EE46" s="72" t="s">
        <v>240</v>
      </c>
      <c r="EF46" s="72" t="s">
        <v>240</v>
      </c>
      <c r="EG46" s="72" t="s">
        <v>240</v>
      </c>
      <c r="EH46" s="72" t="s">
        <v>240</v>
      </c>
      <c r="EI46" s="72" t="s">
        <v>240</v>
      </c>
      <c r="EJ46" s="73" t="s">
        <v>240</v>
      </c>
      <c r="EK46" s="209" t="s">
        <v>64</v>
      </c>
      <c r="EL46" s="210"/>
      <c r="EM46" s="210"/>
      <c r="EN46" s="210"/>
      <c r="EO46" s="210"/>
      <c r="EP46" s="210"/>
      <c r="EQ46" s="210"/>
      <c r="ER46" s="210"/>
      <c r="ES46" s="211"/>
      <c r="ET46" s="224"/>
      <c r="EU46" s="225"/>
      <c r="EV46" s="225"/>
      <c r="EW46" s="225"/>
      <c r="EX46" s="225"/>
      <c r="EY46" s="225"/>
      <c r="EZ46" s="225"/>
      <c r="FA46" s="226"/>
    </row>
    <row r="47" spans="1:157" s="28" customFormat="1" ht="108" customHeight="1">
      <c r="A47" s="66" t="s">
        <v>135</v>
      </c>
      <c r="B47" s="67"/>
      <c r="C47" s="67"/>
      <c r="D47" s="67"/>
      <c r="E47" s="67"/>
      <c r="F47" s="67"/>
      <c r="G47" s="67"/>
      <c r="H47" s="68"/>
      <c r="I47" s="66" t="s">
        <v>102</v>
      </c>
      <c r="J47" s="67" t="s">
        <v>102</v>
      </c>
      <c r="K47" s="67" t="s">
        <v>102</v>
      </c>
      <c r="L47" s="67" t="s">
        <v>102</v>
      </c>
      <c r="M47" s="67" t="s">
        <v>102</v>
      </c>
      <c r="N47" s="67" t="s">
        <v>102</v>
      </c>
      <c r="O47" s="67" t="s">
        <v>102</v>
      </c>
      <c r="P47" s="67" t="s">
        <v>102</v>
      </c>
      <c r="Q47" s="68" t="s">
        <v>102</v>
      </c>
      <c r="R47" s="66" t="s">
        <v>102</v>
      </c>
      <c r="S47" s="67" t="s">
        <v>102</v>
      </c>
      <c r="T47" s="67" t="s">
        <v>102</v>
      </c>
      <c r="U47" s="67" t="s">
        <v>102</v>
      </c>
      <c r="V47" s="67" t="s">
        <v>102</v>
      </c>
      <c r="W47" s="67" t="s">
        <v>102</v>
      </c>
      <c r="X47" s="67" t="s">
        <v>102</v>
      </c>
      <c r="Y47" s="67" t="s">
        <v>102</v>
      </c>
      <c r="Z47" s="68" t="s">
        <v>102</v>
      </c>
      <c r="AA47" s="118" t="s">
        <v>258</v>
      </c>
      <c r="AB47" s="119" t="s">
        <v>258</v>
      </c>
      <c r="AC47" s="119" t="s">
        <v>258</v>
      </c>
      <c r="AD47" s="119" t="s">
        <v>258</v>
      </c>
      <c r="AE47" s="119" t="s">
        <v>258</v>
      </c>
      <c r="AF47" s="119" t="s">
        <v>258</v>
      </c>
      <c r="AG47" s="119" t="s">
        <v>258</v>
      </c>
      <c r="AH47" s="119" t="s">
        <v>258</v>
      </c>
      <c r="AI47" s="119" t="s">
        <v>258</v>
      </c>
      <c r="AJ47" s="119" t="s">
        <v>258</v>
      </c>
      <c r="AK47" s="119" t="s">
        <v>258</v>
      </c>
      <c r="AL47" s="120" t="s">
        <v>258</v>
      </c>
      <c r="AM47" s="71" t="s">
        <v>100</v>
      </c>
      <c r="AN47" s="72" t="s">
        <v>100</v>
      </c>
      <c r="AO47" s="72" t="s">
        <v>100</v>
      </c>
      <c r="AP47" s="72" t="s">
        <v>100</v>
      </c>
      <c r="AQ47" s="72" t="s">
        <v>100</v>
      </c>
      <c r="AR47" s="72" t="s">
        <v>100</v>
      </c>
      <c r="AS47" s="72" t="s">
        <v>100</v>
      </c>
      <c r="AT47" s="72" t="s">
        <v>100</v>
      </c>
      <c r="AU47" s="72" t="s">
        <v>100</v>
      </c>
      <c r="AV47" s="72" t="s">
        <v>100</v>
      </c>
      <c r="AW47" s="72" t="s">
        <v>100</v>
      </c>
      <c r="AX47" s="72" t="s">
        <v>100</v>
      </c>
      <c r="AY47" s="72" t="s">
        <v>100</v>
      </c>
      <c r="AZ47" s="72" t="s">
        <v>100</v>
      </c>
      <c r="BA47" s="73" t="s">
        <v>100</v>
      </c>
      <c r="BB47" s="66" t="s">
        <v>103</v>
      </c>
      <c r="BC47" s="67"/>
      <c r="BD47" s="67"/>
      <c r="BE47" s="67"/>
      <c r="BF47" s="67"/>
      <c r="BG47" s="67"/>
      <c r="BH47" s="68"/>
      <c r="BI47" s="71" t="s">
        <v>104</v>
      </c>
      <c r="BJ47" s="72"/>
      <c r="BK47" s="72"/>
      <c r="BL47" s="72"/>
      <c r="BM47" s="72"/>
      <c r="BN47" s="72"/>
      <c r="BO47" s="72"/>
      <c r="BP47" s="72"/>
      <c r="BQ47" s="73"/>
      <c r="BR47" s="71">
        <v>430</v>
      </c>
      <c r="BS47" s="72"/>
      <c r="BT47" s="72"/>
      <c r="BU47" s="72"/>
      <c r="BV47" s="72"/>
      <c r="BW47" s="72"/>
      <c r="BX47" s="72"/>
      <c r="BY47" s="72"/>
      <c r="BZ47" s="72"/>
      <c r="CA47" s="72"/>
      <c r="CB47" s="73"/>
      <c r="CC47" s="191" t="s">
        <v>46</v>
      </c>
      <c r="CD47" s="192"/>
      <c r="CE47" s="192"/>
      <c r="CF47" s="192"/>
      <c r="CG47" s="192"/>
      <c r="CH47" s="192"/>
      <c r="CI47" s="193"/>
      <c r="CJ47" s="71" t="s">
        <v>172</v>
      </c>
      <c r="CK47" s="72"/>
      <c r="CL47" s="72"/>
      <c r="CM47" s="72"/>
      <c r="CN47" s="72"/>
      <c r="CO47" s="72"/>
      <c r="CP47" s="72"/>
      <c r="CQ47" s="72"/>
      <c r="CR47" s="73"/>
      <c r="CS47" s="121">
        <f aca="true" t="shared" si="7" ref="CS47:CX48">8286520*1.2</f>
        <v>9943824</v>
      </c>
      <c r="CT47" s="122">
        <f t="shared" si="7"/>
        <v>9943824</v>
      </c>
      <c r="CU47" s="122">
        <f t="shared" si="7"/>
        <v>9943824</v>
      </c>
      <c r="CV47" s="122">
        <f t="shared" si="7"/>
        <v>9943824</v>
      </c>
      <c r="CW47" s="122">
        <f t="shared" si="7"/>
        <v>9943824</v>
      </c>
      <c r="CX47" s="123">
        <f t="shared" si="7"/>
        <v>9943824</v>
      </c>
      <c r="CY47" s="63" t="s">
        <v>214</v>
      </c>
      <c r="CZ47" s="66" t="s">
        <v>256</v>
      </c>
      <c r="DA47" s="67" t="s">
        <v>239</v>
      </c>
      <c r="DB47" s="67" t="s">
        <v>239</v>
      </c>
      <c r="DC47" s="67" t="s">
        <v>239</v>
      </c>
      <c r="DD47" s="67" t="s">
        <v>239</v>
      </c>
      <c r="DE47" s="67" t="s">
        <v>239</v>
      </c>
      <c r="DF47" s="67" t="s">
        <v>239</v>
      </c>
      <c r="DG47" s="67" t="s">
        <v>239</v>
      </c>
      <c r="DH47" s="67" t="s">
        <v>239</v>
      </c>
      <c r="DI47" s="67" t="s">
        <v>239</v>
      </c>
      <c r="DJ47" s="68" t="s">
        <v>239</v>
      </c>
      <c r="DK47" s="71" t="s">
        <v>382</v>
      </c>
      <c r="DL47" s="72" t="s">
        <v>201</v>
      </c>
      <c r="DM47" s="72" t="s">
        <v>201</v>
      </c>
      <c r="DN47" s="72" t="s">
        <v>201</v>
      </c>
      <c r="DO47" s="72" t="s">
        <v>201</v>
      </c>
      <c r="DP47" s="72" t="s">
        <v>201</v>
      </c>
      <c r="DQ47" s="72" t="s">
        <v>201</v>
      </c>
      <c r="DR47" s="72" t="s">
        <v>201</v>
      </c>
      <c r="DS47" s="72" t="s">
        <v>201</v>
      </c>
      <c r="DT47" s="72" t="s">
        <v>201</v>
      </c>
      <c r="DU47" s="72" t="s">
        <v>201</v>
      </c>
      <c r="DV47" s="73" t="s">
        <v>201</v>
      </c>
      <c r="DW47" s="71" t="s">
        <v>64</v>
      </c>
      <c r="DX47" s="72" t="s">
        <v>240</v>
      </c>
      <c r="DY47" s="72" t="s">
        <v>240</v>
      </c>
      <c r="DZ47" s="72" t="s">
        <v>240</v>
      </c>
      <c r="EA47" s="72" t="s">
        <v>240</v>
      </c>
      <c r="EB47" s="72" t="s">
        <v>240</v>
      </c>
      <c r="EC47" s="72" t="s">
        <v>240</v>
      </c>
      <c r="ED47" s="72" t="s">
        <v>240</v>
      </c>
      <c r="EE47" s="72" t="s">
        <v>240</v>
      </c>
      <c r="EF47" s="72" t="s">
        <v>240</v>
      </c>
      <c r="EG47" s="72" t="s">
        <v>240</v>
      </c>
      <c r="EH47" s="72" t="s">
        <v>240</v>
      </c>
      <c r="EI47" s="72" t="s">
        <v>240</v>
      </c>
      <c r="EJ47" s="73" t="s">
        <v>240</v>
      </c>
      <c r="EK47" s="209" t="s">
        <v>64</v>
      </c>
      <c r="EL47" s="210"/>
      <c r="EM47" s="210"/>
      <c r="EN47" s="210"/>
      <c r="EO47" s="210"/>
      <c r="EP47" s="210"/>
      <c r="EQ47" s="210"/>
      <c r="ER47" s="210"/>
      <c r="ES47" s="211"/>
      <c r="ET47" s="224"/>
      <c r="EU47" s="225"/>
      <c r="EV47" s="225"/>
      <c r="EW47" s="225"/>
      <c r="EX47" s="225"/>
      <c r="EY47" s="225"/>
      <c r="EZ47" s="225"/>
      <c r="FA47" s="226"/>
    </row>
    <row r="48" spans="1:157" s="28" customFormat="1" ht="141.75" customHeight="1">
      <c r="A48" s="66" t="s">
        <v>136</v>
      </c>
      <c r="B48" s="67"/>
      <c r="C48" s="67"/>
      <c r="D48" s="67"/>
      <c r="E48" s="67"/>
      <c r="F48" s="67"/>
      <c r="G48" s="67"/>
      <c r="H48" s="68"/>
      <c r="I48" s="66" t="s">
        <v>259</v>
      </c>
      <c r="J48" s="67" t="s">
        <v>102</v>
      </c>
      <c r="K48" s="67" t="s">
        <v>102</v>
      </c>
      <c r="L48" s="67" t="s">
        <v>102</v>
      </c>
      <c r="M48" s="67" t="s">
        <v>102</v>
      </c>
      <c r="N48" s="67" t="s">
        <v>102</v>
      </c>
      <c r="O48" s="67" t="s">
        <v>102</v>
      </c>
      <c r="P48" s="67" t="s">
        <v>102</v>
      </c>
      <c r="Q48" s="68" t="s">
        <v>102</v>
      </c>
      <c r="R48" s="66" t="s">
        <v>259</v>
      </c>
      <c r="S48" s="67" t="s">
        <v>102</v>
      </c>
      <c r="T48" s="67" t="s">
        <v>102</v>
      </c>
      <c r="U48" s="67" t="s">
        <v>102</v>
      </c>
      <c r="V48" s="67" t="s">
        <v>102</v>
      </c>
      <c r="W48" s="67" t="s">
        <v>102</v>
      </c>
      <c r="X48" s="67" t="s">
        <v>102</v>
      </c>
      <c r="Y48" s="67" t="s">
        <v>102</v>
      </c>
      <c r="Z48" s="68" t="s">
        <v>102</v>
      </c>
      <c r="AA48" s="118" t="s">
        <v>260</v>
      </c>
      <c r="AB48" s="119" t="s">
        <v>258</v>
      </c>
      <c r="AC48" s="119" t="s">
        <v>258</v>
      </c>
      <c r="AD48" s="119" t="s">
        <v>258</v>
      </c>
      <c r="AE48" s="119" t="s">
        <v>258</v>
      </c>
      <c r="AF48" s="119" t="s">
        <v>258</v>
      </c>
      <c r="AG48" s="119" t="s">
        <v>258</v>
      </c>
      <c r="AH48" s="119" t="s">
        <v>258</v>
      </c>
      <c r="AI48" s="119" t="s">
        <v>258</v>
      </c>
      <c r="AJ48" s="119" t="s">
        <v>258</v>
      </c>
      <c r="AK48" s="119" t="s">
        <v>258</v>
      </c>
      <c r="AL48" s="120" t="s">
        <v>258</v>
      </c>
      <c r="AM48" s="71" t="s">
        <v>261</v>
      </c>
      <c r="AN48" s="72" t="s">
        <v>100</v>
      </c>
      <c r="AO48" s="72" t="s">
        <v>100</v>
      </c>
      <c r="AP48" s="72" t="s">
        <v>100</v>
      </c>
      <c r="AQ48" s="72" t="s">
        <v>100</v>
      </c>
      <c r="AR48" s="72" t="s">
        <v>100</v>
      </c>
      <c r="AS48" s="72" t="s">
        <v>100</v>
      </c>
      <c r="AT48" s="72" t="s">
        <v>100</v>
      </c>
      <c r="AU48" s="72" t="s">
        <v>100</v>
      </c>
      <c r="AV48" s="72" t="s">
        <v>100</v>
      </c>
      <c r="AW48" s="72" t="s">
        <v>100</v>
      </c>
      <c r="AX48" s="72" t="s">
        <v>100</v>
      </c>
      <c r="AY48" s="72" t="s">
        <v>100</v>
      </c>
      <c r="AZ48" s="72" t="s">
        <v>100</v>
      </c>
      <c r="BA48" s="73" t="s">
        <v>100</v>
      </c>
      <c r="BB48" s="66" t="s">
        <v>68</v>
      </c>
      <c r="BC48" s="67"/>
      <c r="BD48" s="67"/>
      <c r="BE48" s="67"/>
      <c r="BF48" s="67"/>
      <c r="BG48" s="67"/>
      <c r="BH48" s="68"/>
      <c r="BI48" s="71" t="s">
        <v>69</v>
      </c>
      <c r="BJ48" s="72"/>
      <c r="BK48" s="72"/>
      <c r="BL48" s="72"/>
      <c r="BM48" s="72"/>
      <c r="BN48" s="72"/>
      <c r="BO48" s="72"/>
      <c r="BP48" s="72"/>
      <c r="BQ48" s="73"/>
      <c r="BR48" s="71">
        <v>1</v>
      </c>
      <c r="BS48" s="72"/>
      <c r="BT48" s="72"/>
      <c r="BU48" s="72"/>
      <c r="BV48" s="72"/>
      <c r="BW48" s="72"/>
      <c r="BX48" s="72"/>
      <c r="BY48" s="72"/>
      <c r="BZ48" s="72"/>
      <c r="CA48" s="72"/>
      <c r="CB48" s="73"/>
      <c r="CC48" s="191" t="s">
        <v>262</v>
      </c>
      <c r="CD48" s="192"/>
      <c r="CE48" s="192"/>
      <c r="CF48" s="192"/>
      <c r="CG48" s="192"/>
      <c r="CH48" s="192"/>
      <c r="CI48" s="193"/>
      <c r="CJ48" s="71" t="s">
        <v>263</v>
      </c>
      <c r="CK48" s="72"/>
      <c r="CL48" s="72"/>
      <c r="CM48" s="72"/>
      <c r="CN48" s="72"/>
      <c r="CO48" s="72"/>
      <c r="CP48" s="72"/>
      <c r="CQ48" s="72"/>
      <c r="CR48" s="73"/>
      <c r="CS48" s="121">
        <v>1500000</v>
      </c>
      <c r="CT48" s="122">
        <f t="shared" si="7"/>
        <v>9943824</v>
      </c>
      <c r="CU48" s="122">
        <f t="shared" si="7"/>
        <v>9943824</v>
      </c>
      <c r="CV48" s="122">
        <f t="shared" si="7"/>
        <v>9943824</v>
      </c>
      <c r="CW48" s="122">
        <f t="shared" si="7"/>
        <v>9943824</v>
      </c>
      <c r="CX48" s="123">
        <f t="shared" si="7"/>
        <v>9943824</v>
      </c>
      <c r="CY48" s="63" t="s">
        <v>214</v>
      </c>
      <c r="CZ48" s="66" t="s">
        <v>264</v>
      </c>
      <c r="DA48" s="67" t="s">
        <v>239</v>
      </c>
      <c r="DB48" s="67" t="s">
        <v>239</v>
      </c>
      <c r="DC48" s="67" t="s">
        <v>239</v>
      </c>
      <c r="DD48" s="67" t="s">
        <v>239</v>
      </c>
      <c r="DE48" s="67" t="s">
        <v>239</v>
      </c>
      <c r="DF48" s="67" t="s">
        <v>239</v>
      </c>
      <c r="DG48" s="67" t="s">
        <v>239</v>
      </c>
      <c r="DH48" s="67" t="s">
        <v>239</v>
      </c>
      <c r="DI48" s="67" t="s">
        <v>239</v>
      </c>
      <c r="DJ48" s="68" t="s">
        <v>239</v>
      </c>
      <c r="DK48" s="71" t="s">
        <v>383</v>
      </c>
      <c r="DL48" s="72" t="s">
        <v>246</v>
      </c>
      <c r="DM48" s="72" t="s">
        <v>246</v>
      </c>
      <c r="DN48" s="72" t="s">
        <v>246</v>
      </c>
      <c r="DO48" s="72" t="s">
        <v>246</v>
      </c>
      <c r="DP48" s="72" t="s">
        <v>246</v>
      </c>
      <c r="DQ48" s="72" t="s">
        <v>246</v>
      </c>
      <c r="DR48" s="72" t="s">
        <v>246</v>
      </c>
      <c r="DS48" s="72" t="s">
        <v>246</v>
      </c>
      <c r="DT48" s="72" t="s">
        <v>246</v>
      </c>
      <c r="DU48" s="72" t="s">
        <v>246</v>
      </c>
      <c r="DV48" s="73" t="s">
        <v>246</v>
      </c>
      <c r="DW48" s="71" t="s">
        <v>64</v>
      </c>
      <c r="DX48" s="72" t="s">
        <v>240</v>
      </c>
      <c r="DY48" s="72" t="s">
        <v>240</v>
      </c>
      <c r="DZ48" s="72" t="s">
        <v>240</v>
      </c>
      <c r="EA48" s="72" t="s">
        <v>240</v>
      </c>
      <c r="EB48" s="72" t="s">
        <v>240</v>
      </c>
      <c r="EC48" s="72" t="s">
        <v>240</v>
      </c>
      <c r="ED48" s="72" t="s">
        <v>240</v>
      </c>
      <c r="EE48" s="72" t="s">
        <v>240</v>
      </c>
      <c r="EF48" s="72" t="s">
        <v>240</v>
      </c>
      <c r="EG48" s="72" t="s">
        <v>240</v>
      </c>
      <c r="EH48" s="72" t="s">
        <v>240</v>
      </c>
      <c r="EI48" s="72" t="s">
        <v>240</v>
      </c>
      <c r="EJ48" s="73" t="s">
        <v>240</v>
      </c>
      <c r="EK48" s="209" t="s">
        <v>64</v>
      </c>
      <c r="EL48" s="210"/>
      <c r="EM48" s="210"/>
      <c r="EN48" s="210"/>
      <c r="EO48" s="210"/>
      <c r="EP48" s="210"/>
      <c r="EQ48" s="210"/>
      <c r="ER48" s="210"/>
      <c r="ES48" s="211"/>
      <c r="ET48" s="290" t="s">
        <v>64</v>
      </c>
      <c r="EU48" s="291"/>
      <c r="EV48" s="291"/>
      <c r="EW48" s="291"/>
      <c r="EX48" s="291"/>
      <c r="EY48" s="291"/>
      <c r="EZ48" s="291"/>
      <c r="FA48" s="292"/>
    </row>
    <row r="49" spans="1:157" s="28" customFormat="1" ht="60" customHeight="1">
      <c r="A49" s="66" t="s">
        <v>162</v>
      </c>
      <c r="B49" s="67"/>
      <c r="C49" s="67"/>
      <c r="D49" s="67"/>
      <c r="E49" s="67"/>
      <c r="F49" s="67"/>
      <c r="G49" s="67"/>
      <c r="H49" s="68"/>
      <c r="I49" s="57"/>
      <c r="J49" s="58"/>
      <c r="K49" s="58"/>
      <c r="L49" s="58"/>
      <c r="M49" s="58"/>
      <c r="N49" s="58"/>
      <c r="O49" s="58"/>
      <c r="P49" s="58"/>
      <c r="Q49" s="59"/>
      <c r="R49" s="57"/>
      <c r="S49" s="58"/>
      <c r="T49" s="58"/>
      <c r="U49" s="58"/>
      <c r="V49" s="58"/>
      <c r="W49" s="58"/>
      <c r="X49" s="58"/>
      <c r="Y49" s="58"/>
      <c r="Z49" s="59"/>
      <c r="AA49" s="60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2"/>
      <c r="AM49" s="54"/>
      <c r="AN49" s="55"/>
      <c r="AO49" s="55"/>
      <c r="AP49" s="55"/>
      <c r="AQ49" s="55"/>
      <c r="AR49" s="55"/>
      <c r="AS49" s="55" t="s">
        <v>100</v>
      </c>
      <c r="AT49" s="55" t="s">
        <v>100</v>
      </c>
      <c r="AU49" s="55" t="s">
        <v>100</v>
      </c>
      <c r="AV49" s="55" t="s">
        <v>100</v>
      </c>
      <c r="AW49" s="55" t="s">
        <v>100</v>
      </c>
      <c r="AX49" s="55" t="s">
        <v>100</v>
      </c>
      <c r="AY49" s="55" t="s">
        <v>100</v>
      </c>
      <c r="AZ49" s="55" t="s">
        <v>100</v>
      </c>
      <c r="BA49" s="56"/>
      <c r="BB49" s="66"/>
      <c r="BC49" s="67"/>
      <c r="BD49" s="67"/>
      <c r="BE49" s="67"/>
      <c r="BF49" s="67"/>
      <c r="BG49" s="67"/>
      <c r="BH49" s="68"/>
      <c r="BI49" s="71"/>
      <c r="BJ49" s="72"/>
      <c r="BK49" s="72"/>
      <c r="BL49" s="72"/>
      <c r="BM49" s="72"/>
      <c r="BN49" s="72"/>
      <c r="BO49" s="72"/>
      <c r="BP49" s="72"/>
      <c r="BQ49" s="73"/>
      <c r="BR49" s="71"/>
      <c r="BS49" s="72"/>
      <c r="BT49" s="72"/>
      <c r="BU49" s="72"/>
      <c r="BV49" s="72"/>
      <c r="BW49" s="72"/>
      <c r="BX49" s="72"/>
      <c r="BY49" s="72"/>
      <c r="BZ49" s="72"/>
      <c r="CA49" s="72"/>
      <c r="CB49" s="73"/>
      <c r="CC49" s="191"/>
      <c r="CD49" s="192"/>
      <c r="CE49" s="192"/>
      <c r="CF49" s="192"/>
      <c r="CG49" s="192"/>
      <c r="CH49" s="192"/>
      <c r="CI49" s="193"/>
      <c r="CJ49" s="203" t="s">
        <v>395</v>
      </c>
      <c r="CK49" s="207"/>
      <c r="CL49" s="207"/>
      <c r="CM49" s="207"/>
      <c r="CN49" s="207"/>
      <c r="CO49" s="207"/>
      <c r="CP49" s="207"/>
      <c r="CQ49" s="207"/>
      <c r="CR49" s="208"/>
      <c r="CS49" s="204">
        <f>SUM(CS24:CS48)</f>
        <v>41730442.74</v>
      </c>
      <c r="CT49" s="205"/>
      <c r="CU49" s="205"/>
      <c r="CV49" s="205"/>
      <c r="CW49" s="205"/>
      <c r="CX49" s="206"/>
      <c r="CY49" s="63"/>
      <c r="CZ49" s="66"/>
      <c r="DA49" s="67" t="s">
        <v>239</v>
      </c>
      <c r="DB49" s="67" t="s">
        <v>239</v>
      </c>
      <c r="DC49" s="67" t="s">
        <v>239</v>
      </c>
      <c r="DD49" s="67" t="s">
        <v>239</v>
      </c>
      <c r="DE49" s="67" t="s">
        <v>239</v>
      </c>
      <c r="DF49" s="67" t="s">
        <v>239</v>
      </c>
      <c r="DG49" s="67" t="s">
        <v>239</v>
      </c>
      <c r="DH49" s="67" t="s">
        <v>239</v>
      </c>
      <c r="DI49" s="67" t="s">
        <v>239</v>
      </c>
      <c r="DJ49" s="68" t="s">
        <v>239</v>
      </c>
      <c r="DK49" s="71"/>
      <c r="DL49" s="72" t="s">
        <v>246</v>
      </c>
      <c r="DM49" s="72" t="s">
        <v>246</v>
      </c>
      <c r="DN49" s="72" t="s">
        <v>246</v>
      </c>
      <c r="DO49" s="72" t="s">
        <v>246</v>
      </c>
      <c r="DP49" s="72" t="s">
        <v>246</v>
      </c>
      <c r="DQ49" s="72" t="s">
        <v>246</v>
      </c>
      <c r="DR49" s="72" t="s">
        <v>246</v>
      </c>
      <c r="DS49" s="72" t="s">
        <v>246</v>
      </c>
      <c r="DT49" s="72" t="s">
        <v>246</v>
      </c>
      <c r="DU49" s="72" t="s">
        <v>246</v>
      </c>
      <c r="DV49" s="73" t="s">
        <v>246</v>
      </c>
      <c r="DW49" s="71"/>
      <c r="DX49" s="72" t="s">
        <v>240</v>
      </c>
      <c r="DY49" s="72" t="s">
        <v>240</v>
      </c>
      <c r="DZ49" s="72" t="s">
        <v>240</v>
      </c>
      <c r="EA49" s="72" t="s">
        <v>240</v>
      </c>
      <c r="EB49" s="72" t="s">
        <v>240</v>
      </c>
      <c r="EC49" s="72" t="s">
        <v>240</v>
      </c>
      <c r="ED49" s="72" t="s">
        <v>240</v>
      </c>
      <c r="EE49" s="72" t="s">
        <v>240</v>
      </c>
      <c r="EF49" s="72" t="s">
        <v>240</v>
      </c>
      <c r="EG49" s="72" t="s">
        <v>240</v>
      </c>
      <c r="EH49" s="72" t="s">
        <v>240</v>
      </c>
      <c r="EI49" s="72" t="s">
        <v>240</v>
      </c>
      <c r="EJ49" s="73" t="s">
        <v>240</v>
      </c>
      <c r="EK49" s="209"/>
      <c r="EL49" s="210"/>
      <c r="EM49" s="210"/>
      <c r="EN49" s="210"/>
      <c r="EO49" s="210"/>
      <c r="EP49" s="210"/>
      <c r="EQ49" s="210"/>
      <c r="ER49" s="210"/>
      <c r="ES49" s="211"/>
      <c r="ET49" s="290"/>
      <c r="EU49" s="291"/>
      <c r="EV49" s="291"/>
      <c r="EW49" s="291"/>
      <c r="EX49" s="291"/>
      <c r="EY49" s="291"/>
      <c r="EZ49" s="291"/>
      <c r="FA49" s="292"/>
    </row>
    <row r="50" spans="1:149" s="28" customFormat="1" ht="17.25" customHeight="1">
      <c r="A50" s="144" t="s">
        <v>56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34"/>
      <c r="EN50" s="34"/>
      <c r="EO50" s="34"/>
      <c r="EP50" s="34"/>
      <c r="EQ50" s="34"/>
      <c r="ER50" s="34"/>
      <c r="ES50" s="34"/>
    </row>
    <row r="51" spans="1:157" s="28" customFormat="1" ht="63.75" customHeight="1">
      <c r="A51" s="66" t="s">
        <v>137</v>
      </c>
      <c r="B51" s="67"/>
      <c r="C51" s="67"/>
      <c r="D51" s="67"/>
      <c r="E51" s="67"/>
      <c r="F51" s="67"/>
      <c r="G51" s="67"/>
      <c r="H51" s="68"/>
      <c r="I51" s="66" t="s">
        <v>265</v>
      </c>
      <c r="J51" s="67"/>
      <c r="K51" s="67"/>
      <c r="L51" s="67"/>
      <c r="M51" s="67"/>
      <c r="N51" s="67"/>
      <c r="O51" s="67"/>
      <c r="P51" s="67"/>
      <c r="Q51" s="68"/>
      <c r="R51" s="66" t="s">
        <v>266</v>
      </c>
      <c r="S51" s="67"/>
      <c r="T51" s="67"/>
      <c r="U51" s="67"/>
      <c r="V51" s="67"/>
      <c r="W51" s="67"/>
      <c r="X51" s="67"/>
      <c r="Y51" s="67"/>
      <c r="Z51" s="68"/>
      <c r="AA51" s="71" t="s">
        <v>267</v>
      </c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3"/>
      <c r="AM51" s="71" t="s">
        <v>85</v>
      </c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3"/>
      <c r="BB51" s="66" t="s">
        <v>68</v>
      </c>
      <c r="BC51" s="67"/>
      <c r="BD51" s="67"/>
      <c r="BE51" s="67"/>
      <c r="BF51" s="67"/>
      <c r="BG51" s="67"/>
      <c r="BH51" s="68"/>
      <c r="BI51" s="71" t="s">
        <v>69</v>
      </c>
      <c r="BJ51" s="72"/>
      <c r="BK51" s="72"/>
      <c r="BL51" s="72"/>
      <c r="BM51" s="72"/>
      <c r="BN51" s="72"/>
      <c r="BO51" s="72"/>
      <c r="BP51" s="72"/>
      <c r="BQ51" s="73"/>
      <c r="BR51" s="71">
        <v>126</v>
      </c>
      <c r="BS51" s="72"/>
      <c r="BT51" s="72"/>
      <c r="BU51" s="72"/>
      <c r="BV51" s="72"/>
      <c r="BW51" s="72"/>
      <c r="BX51" s="72"/>
      <c r="BY51" s="72"/>
      <c r="BZ51" s="72"/>
      <c r="CA51" s="72"/>
      <c r="CB51" s="73"/>
      <c r="CC51" s="191" t="s">
        <v>46</v>
      </c>
      <c r="CD51" s="192"/>
      <c r="CE51" s="192"/>
      <c r="CF51" s="192"/>
      <c r="CG51" s="192"/>
      <c r="CH51" s="192"/>
      <c r="CI51" s="193"/>
      <c r="CJ51" s="71" t="s">
        <v>47</v>
      </c>
      <c r="CK51" s="72"/>
      <c r="CL51" s="72"/>
      <c r="CM51" s="72"/>
      <c r="CN51" s="72"/>
      <c r="CO51" s="72"/>
      <c r="CP51" s="72"/>
      <c r="CQ51" s="72"/>
      <c r="CR51" s="73"/>
      <c r="CS51" s="121">
        <v>240215</v>
      </c>
      <c r="CT51" s="122"/>
      <c r="CU51" s="122"/>
      <c r="CV51" s="122"/>
      <c r="CW51" s="122"/>
      <c r="CX51" s="123"/>
      <c r="CY51" s="63" t="s">
        <v>349</v>
      </c>
      <c r="CZ51" s="66" t="s">
        <v>268</v>
      </c>
      <c r="DA51" s="67"/>
      <c r="DB51" s="67"/>
      <c r="DC51" s="67"/>
      <c r="DD51" s="67"/>
      <c r="DE51" s="67"/>
      <c r="DF51" s="67"/>
      <c r="DG51" s="67"/>
      <c r="DH51" s="67"/>
      <c r="DI51" s="67"/>
      <c r="DJ51" s="68"/>
      <c r="DK51" s="71" t="s">
        <v>382</v>
      </c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3"/>
      <c r="DW51" s="71" t="s">
        <v>64</v>
      </c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3"/>
      <c r="EK51" s="209" t="s">
        <v>64</v>
      </c>
      <c r="EL51" s="210"/>
      <c r="EM51" s="210"/>
      <c r="EN51" s="210"/>
      <c r="EO51" s="210"/>
      <c r="EP51" s="210"/>
      <c r="EQ51" s="210"/>
      <c r="ER51" s="210"/>
      <c r="ES51" s="211"/>
      <c r="ET51" s="212"/>
      <c r="EU51" s="213"/>
      <c r="EV51" s="213"/>
      <c r="EW51" s="213"/>
      <c r="EX51" s="213"/>
      <c r="EY51" s="213"/>
      <c r="EZ51" s="213"/>
      <c r="FA51" s="214"/>
    </row>
    <row r="52" spans="1:157" s="28" customFormat="1" ht="78.75" customHeight="1">
      <c r="A52" s="66" t="s">
        <v>159</v>
      </c>
      <c r="B52" s="67"/>
      <c r="C52" s="67"/>
      <c r="D52" s="67"/>
      <c r="E52" s="67"/>
      <c r="F52" s="67"/>
      <c r="G52" s="67"/>
      <c r="H52" s="59"/>
      <c r="I52" s="66" t="s">
        <v>83</v>
      </c>
      <c r="J52" s="67"/>
      <c r="K52" s="67"/>
      <c r="L52" s="67"/>
      <c r="M52" s="67"/>
      <c r="N52" s="67"/>
      <c r="O52" s="67"/>
      <c r="P52" s="67"/>
      <c r="Q52" s="68"/>
      <c r="R52" s="66" t="s">
        <v>269</v>
      </c>
      <c r="S52" s="67"/>
      <c r="T52" s="67"/>
      <c r="U52" s="67"/>
      <c r="V52" s="67"/>
      <c r="W52" s="67"/>
      <c r="X52" s="67"/>
      <c r="Y52" s="67"/>
      <c r="Z52" s="68"/>
      <c r="AA52" s="71" t="s">
        <v>84</v>
      </c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3"/>
      <c r="AM52" s="71" t="s">
        <v>85</v>
      </c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3"/>
      <c r="BB52" s="66" t="s">
        <v>205</v>
      </c>
      <c r="BC52" s="67"/>
      <c r="BD52" s="67"/>
      <c r="BE52" s="67"/>
      <c r="BF52" s="67"/>
      <c r="BG52" s="67"/>
      <c r="BH52" s="68"/>
      <c r="BI52" s="71" t="s">
        <v>86</v>
      </c>
      <c r="BJ52" s="72"/>
      <c r="BK52" s="72"/>
      <c r="BL52" s="72"/>
      <c r="BM52" s="72"/>
      <c r="BN52" s="72"/>
      <c r="BO52" s="72"/>
      <c r="BP52" s="72"/>
      <c r="BQ52" s="73"/>
      <c r="BR52" s="71">
        <v>3660</v>
      </c>
      <c r="BS52" s="72"/>
      <c r="BT52" s="72"/>
      <c r="BU52" s="72"/>
      <c r="BV52" s="72"/>
      <c r="BW52" s="72"/>
      <c r="BX52" s="72"/>
      <c r="BY52" s="72"/>
      <c r="BZ52" s="72"/>
      <c r="CA52" s="72"/>
      <c r="CB52" s="73"/>
      <c r="CC52" s="191" t="s">
        <v>46</v>
      </c>
      <c r="CD52" s="192"/>
      <c r="CE52" s="192"/>
      <c r="CF52" s="192"/>
      <c r="CG52" s="192"/>
      <c r="CH52" s="192"/>
      <c r="CI52" s="193"/>
      <c r="CJ52" s="71" t="s">
        <v>47</v>
      </c>
      <c r="CK52" s="72"/>
      <c r="CL52" s="72"/>
      <c r="CM52" s="72"/>
      <c r="CN52" s="72"/>
      <c r="CO52" s="72"/>
      <c r="CP52" s="72"/>
      <c r="CQ52" s="72"/>
      <c r="CR52" s="73"/>
      <c r="CS52" s="121">
        <v>351360</v>
      </c>
      <c r="CT52" s="122"/>
      <c r="CU52" s="122"/>
      <c r="CV52" s="122"/>
      <c r="CW52" s="122"/>
      <c r="CX52" s="123"/>
      <c r="CY52" s="63" t="s">
        <v>349</v>
      </c>
      <c r="CZ52" s="66" t="s">
        <v>256</v>
      </c>
      <c r="DA52" s="67"/>
      <c r="DB52" s="67"/>
      <c r="DC52" s="67"/>
      <c r="DD52" s="67"/>
      <c r="DE52" s="67"/>
      <c r="DF52" s="67"/>
      <c r="DG52" s="67"/>
      <c r="DH52" s="67"/>
      <c r="DI52" s="67"/>
      <c r="DJ52" s="68"/>
      <c r="DK52" s="71" t="s">
        <v>382</v>
      </c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3"/>
      <c r="DW52" s="71" t="s">
        <v>64</v>
      </c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3"/>
      <c r="EK52" s="284" t="s">
        <v>64</v>
      </c>
      <c r="EL52" s="285"/>
      <c r="EM52" s="285"/>
      <c r="EN52" s="285"/>
      <c r="EO52" s="285"/>
      <c r="EP52" s="285"/>
      <c r="EQ52" s="285"/>
      <c r="ER52" s="285"/>
      <c r="ES52" s="286"/>
      <c r="ET52" s="212"/>
      <c r="EU52" s="213"/>
      <c r="EV52" s="213"/>
      <c r="EW52" s="213"/>
      <c r="EX52" s="213"/>
      <c r="EY52" s="213"/>
      <c r="EZ52" s="213"/>
      <c r="FA52" s="214"/>
    </row>
    <row r="53" spans="1:157" s="28" customFormat="1" ht="96.75" customHeight="1">
      <c r="A53" s="66" t="s">
        <v>138</v>
      </c>
      <c r="B53" s="67"/>
      <c r="C53" s="67"/>
      <c r="D53" s="67"/>
      <c r="E53" s="67"/>
      <c r="F53" s="67"/>
      <c r="G53" s="67"/>
      <c r="H53" s="68"/>
      <c r="I53" s="66" t="s">
        <v>76</v>
      </c>
      <c r="J53" s="67"/>
      <c r="K53" s="67"/>
      <c r="L53" s="67"/>
      <c r="M53" s="67"/>
      <c r="N53" s="67"/>
      <c r="O53" s="67"/>
      <c r="P53" s="67"/>
      <c r="Q53" s="68"/>
      <c r="R53" s="66" t="s">
        <v>112</v>
      </c>
      <c r="S53" s="67"/>
      <c r="T53" s="67"/>
      <c r="U53" s="67"/>
      <c r="V53" s="67"/>
      <c r="W53" s="67"/>
      <c r="X53" s="67"/>
      <c r="Y53" s="67"/>
      <c r="Z53" s="68"/>
      <c r="AA53" s="71" t="s">
        <v>270</v>
      </c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3"/>
      <c r="AM53" s="71" t="s">
        <v>85</v>
      </c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3"/>
      <c r="BB53" s="66" t="s">
        <v>92</v>
      </c>
      <c r="BC53" s="67"/>
      <c r="BD53" s="67"/>
      <c r="BE53" s="67"/>
      <c r="BF53" s="67"/>
      <c r="BG53" s="67"/>
      <c r="BH53" s="68"/>
      <c r="BI53" s="71" t="s">
        <v>93</v>
      </c>
      <c r="BJ53" s="72"/>
      <c r="BK53" s="72"/>
      <c r="BL53" s="72"/>
      <c r="BM53" s="72"/>
      <c r="BN53" s="72"/>
      <c r="BO53" s="72"/>
      <c r="BP53" s="72"/>
      <c r="BQ53" s="73"/>
      <c r="BR53" s="71">
        <v>181</v>
      </c>
      <c r="BS53" s="72"/>
      <c r="BT53" s="72"/>
      <c r="BU53" s="72"/>
      <c r="BV53" s="72"/>
      <c r="BW53" s="72"/>
      <c r="BX53" s="72"/>
      <c r="BY53" s="72"/>
      <c r="BZ53" s="72"/>
      <c r="CA53" s="72"/>
      <c r="CB53" s="73"/>
      <c r="CC53" s="191" t="s">
        <v>46</v>
      </c>
      <c r="CD53" s="192"/>
      <c r="CE53" s="192"/>
      <c r="CF53" s="192"/>
      <c r="CG53" s="192"/>
      <c r="CH53" s="192"/>
      <c r="CI53" s="193"/>
      <c r="CJ53" s="71" t="s">
        <v>47</v>
      </c>
      <c r="CK53" s="72"/>
      <c r="CL53" s="72"/>
      <c r="CM53" s="72"/>
      <c r="CN53" s="72"/>
      <c r="CO53" s="72"/>
      <c r="CP53" s="72"/>
      <c r="CQ53" s="72"/>
      <c r="CR53" s="73"/>
      <c r="CS53" s="121">
        <v>152290</v>
      </c>
      <c r="CT53" s="122"/>
      <c r="CU53" s="122"/>
      <c r="CV53" s="122"/>
      <c r="CW53" s="122"/>
      <c r="CX53" s="123"/>
      <c r="CY53" s="63" t="s">
        <v>349</v>
      </c>
      <c r="CZ53" s="66" t="s">
        <v>271</v>
      </c>
      <c r="DA53" s="67"/>
      <c r="DB53" s="67"/>
      <c r="DC53" s="67"/>
      <c r="DD53" s="67"/>
      <c r="DE53" s="67"/>
      <c r="DF53" s="67"/>
      <c r="DG53" s="67"/>
      <c r="DH53" s="67"/>
      <c r="DI53" s="67"/>
      <c r="DJ53" s="68"/>
      <c r="DK53" s="71" t="s">
        <v>382</v>
      </c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3"/>
      <c r="DW53" s="71" t="s">
        <v>64</v>
      </c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3"/>
      <c r="EK53" s="284" t="s">
        <v>64</v>
      </c>
      <c r="EL53" s="285"/>
      <c r="EM53" s="285"/>
      <c r="EN53" s="285"/>
      <c r="EO53" s="285"/>
      <c r="EP53" s="285"/>
      <c r="EQ53" s="285"/>
      <c r="ER53" s="285"/>
      <c r="ES53" s="286"/>
      <c r="ET53" s="212"/>
      <c r="EU53" s="213"/>
      <c r="EV53" s="213"/>
      <c r="EW53" s="213"/>
      <c r="EX53" s="213"/>
      <c r="EY53" s="213"/>
      <c r="EZ53" s="213"/>
      <c r="FA53" s="214"/>
    </row>
    <row r="54" spans="1:157" s="28" customFormat="1" ht="76.5" customHeight="1">
      <c r="A54" s="66" t="s">
        <v>139</v>
      </c>
      <c r="B54" s="67"/>
      <c r="C54" s="67"/>
      <c r="D54" s="67"/>
      <c r="E54" s="67"/>
      <c r="F54" s="67"/>
      <c r="G54" s="67"/>
      <c r="H54" s="68"/>
      <c r="I54" s="66" t="s">
        <v>95</v>
      </c>
      <c r="J54" s="67"/>
      <c r="K54" s="67"/>
      <c r="L54" s="67"/>
      <c r="M54" s="67"/>
      <c r="N54" s="67"/>
      <c r="O54" s="67"/>
      <c r="P54" s="67"/>
      <c r="Q54" s="68"/>
      <c r="R54" s="66" t="s">
        <v>272</v>
      </c>
      <c r="S54" s="67"/>
      <c r="T54" s="67"/>
      <c r="U54" s="67"/>
      <c r="V54" s="67"/>
      <c r="W54" s="67"/>
      <c r="X54" s="67"/>
      <c r="Y54" s="67"/>
      <c r="Z54" s="68"/>
      <c r="AA54" s="71" t="s">
        <v>274</v>
      </c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3"/>
      <c r="AM54" s="71" t="s">
        <v>85</v>
      </c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3"/>
      <c r="BB54" s="66" t="s">
        <v>92</v>
      </c>
      <c r="BC54" s="67"/>
      <c r="BD54" s="67"/>
      <c r="BE54" s="67"/>
      <c r="BF54" s="67"/>
      <c r="BG54" s="67"/>
      <c r="BH54" s="68"/>
      <c r="BI54" s="71" t="s">
        <v>93</v>
      </c>
      <c r="BJ54" s="72"/>
      <c r="BK54" s="72"/>
      <c r="BL54" s="72"/>
      <c r="BM54" s="72"/>
      <c r="BN54" s="72"/>
      <c r="BO54" s="72"/>
      <c r="BP54" s="72"/>
      <c r="BQ54" s="73"/>
      <c r="BR54" s="71">
        <v>183</v>
      </c>
      <c r="BS54" s="72"/>
      <c r="BT54" s="72"/>
      <c r="BU54" s="72"/>
      <c r="BV54" s="72"/>
      <c r="BW54" s="72"/>
      <c r="BX54" s="72"/>
      <c r="BY54" s="72"/>
      <c r="BZ54" s="72"/>
      <c r="CA54" s="72"/>
      <c r="CB54" s="73"/>
      <c r="CC54" s="191" t="s">
        <v>46</v>
      </c>
      <c r="CD54" s="192"/>
      <c r="CE54" s="192"/>
      <c r="CF54" s="192"/>
      <c r="CG54" s="192"/>
      <c r="CH54" s="192"/>
      <c r="CI54" s="193"/>
      <c r="CJ54" s="71" t="s">
        <v>47</v>
      </c>
      <c r="CK54" s="72"/>
      <c r="CL54" s="72"/>
      <c r="CM54" s="72"/>
      <c r="CN54" s="72"/>
      <c r="CO54" s="72"/>
      <c r="CP54" s="72"/>
      <c r="CQ54" s="72"/>
      <c r="CR54" s="73"/>
      <c r="CS54" s="121">
        <v>781936</v>
      </c>
      <c r="CT54" s="122"/>
      <c r="CU54" s="122"/>
      <c r="CV54" s="122"/>
      <c r="CW54" s="122"/>
      <c r="CX54" s="123"/>
      <c r="CY54" s="63" t="s">
        <v>349</v>
      </c>
      <c r="CZ54" s="66" t="s">
        <v>273</v>
      </c>
      <c r="DA54" s="67"/>
      <c r="DB54" s="67"/>
      <c r="DC54" s="67"/>
      <c r="DD54" s="67"/>
      <c r="DE54" s="67"/>
      <c r="DF54" s="67"/>
      <c r="DG54" s="67"/>
      <c r="DH54" s="67"/>
      <c r="DI54" s="67"/>
      <c r="DJ54" s="68"/>
      <c r="DK54" s="71" t="s">
        <v>378</v>
      </c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3"/>
      <c r="DW54" s="71" t="s">
        <v>64</v>
      </c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3"/>
      <c r="EK54" s="284" t="s">
        <v>64</v>
      </c>
      <c r="EL54" s="285"/>
      <c r="EM54" s="285"/>
      <c r="EN54" s="285"/>
      <c r="EO54" s="285"/>
      <c r="EP54" s="285"/>
      <c r="EQ54" s="285"/>
      <c r="ER54" s="285"/>
      <c r="ES54" s="286"/>
      <c r="ET54" s="212"/>
      <c r="EU54" s="213"/>
      <c r="EV54" s="213"/>
      <c r="EW54" s="213"/>
      <c r="EX54" s="213"/>
      <c r="EY54" s="213"/>
      <c r="EZ54" s="213"/>
      <c r="FA54" s="214"/>
    </row>
    <row r="55" spans="1:157" s="28" customFormat="1" ht="103.5" customHeight="1">
      <c r="A55" s="66" t="s">
        <v>140</v>
      </c>
      <c r="B55" s="67"/>
      <c r="C55" s="67"/>
      <c r="D55" s="67"/>
      <c r="E55" s="67"/>
      <c r="F55" s="67"/>
      <c r="G55" s="67"/>
      <c r="H55" s="68"/>
      <c r="I55" s="66" t="s">
        <v>105</v>
      </c>
      <c r="J55" s="67" t="s">
        <v>105</v>
      </c>
      <c r="K55" s="67" t="s">
        <v>105</v>
      </c>
      <c r="L55" s="67" t="s">
        <v>105</v>
      </c>
      <c r="M55" s="67" t="s">
        <v>105</v>
      </c>
      <c r="N55" s="67" t="s">
        <v>105</v>
      </c>
      <c r="O55" s="67" t="s">
        <v>105</v>
      </c>
      <c r="P55" s="67" t="s">
        <v>105</v>
      </c>
      <c r="Q55" s="68" t="s">
        <v>105</v>
      </c>
      <c r="R55" s="66" t="s">
        <v>116</v>
      </c>
      <c r="S55" s="67" t="s">
        <v>116</v>
      </c>
      <c r="T55" s="67" t="s">
        <v>116</v>
      </c>
      <c r="U55" s="67" t="s">
        <v>116</v>
      </c>
      <c r="V55" s="67" t="s">
        <v>116</v>
      </c>
      <c r="W55" s="67" t="s">
        <v>116</v>
      </c>
      <c r="X55" s="67" t="s">
        <v>116</v>
      </c>
      <c r="Y55" s="67" t="s">
        <v>116</v>
      </c>
      <c r="Z55" s="68" t="s">
        <v>116</v>
      </c>
      <c r="AA55" s="118" t="s">
        <v>275</v>
      </c>
      <c r="AB55" s="119" t="s">
        <v>275</v>
      </c>
      <c r="AC55" s="119" t="s">
        <v>275</v>
      </c>
      <c r="AD55" s="119" t="s">
        <v>275</v>
      </c>
      <c r="AE55" s="119" t="s">
        <v>275</v>
      </c>
      <c r="AF55" s="119" t="s">
        <v>275</v>
      </c>
      <c r="AG55" s="119" t="s">
        <v>275</v>
      </c>
      <c r="AH55" s="119" t="s">
        <v>275</v>
      </c>
      <c r="AI55" s="119" t="s">
        <v>275</v>
      </c>
      <c r="AJ55" s="119" t="s">
        <v>275</v>
      </c>
      <c r="AK55" s="119" t="s">
        <v>275</v>
      </c>
      <c r="AL55" s="120" t="s">
        <v>275</v>
      </c>
      <c r="AM55" s="71" t="s">
        <v>100</v>
      </c>
      <c r="AN55" s="72" t="s">
        <v>100</v>
      </c>
      <c r="AO55" s="72" t="s">
        <v>100</v>
      </c>
      <c r="AP55" s="72" t="s">
        <v>100</v>
      </c>
      <c r="AQ55" s="72" t="s">
        <v>100</v>
      </c>
      <c r="AR55" s="72" t="s">
        <v>100</v>
      </c>
      <c r="AS55" s="72" t="s">
        <v>100</v>
      </c>
      <c r="AT55" s="72" t="s">
        <v>100</v>
      </c>
      <c r="AU55" s="72" t="s">
        <v>100</v>
      </c>
      <c r="AV55" s="72" t="s">
        <v>100</v>
      </c>
      <c r="AW55" s="72" t="s">
        <v>100</v>
      </c>
      <c r="AX55" s="72" t="s">
        <v>100</v>
      </c>
      <c r="AY55" s="72" t="s">
        <v>100</v>
      </c>
      <c r="AZ55" s="72" t="s">
        <v>100</v>
      </c>
      <c r="BA55" s="73" t="s">
        <v>100</v>
      </c>
      <c r="BB55" s="66">
        <v>798</v>
      </c>
      <c r="BC55" s="67">
        <v>798</v>
      </c>
      <c r="BD55" s="67">
        <v>798</v>
      </c>
      <c r="BE55" s="67">
        <v>798</v>
      </c>
      <c r="BF55" s="67">
        <v>798</v>
      </c>
      <c r="BG55" s="67">
        <v>798</v>
      </c>
      <c r="BH55" s="68">
        <v>798</v>
      </c>
      <c r="BI55" s="71" t="s">
        <v>69</v>
      </c>
      <c r="BJ55" s="72"/>
      <c r="BK55" s="72"/>
      <c r="BL55" s="72"/>
      <c r="BM55" s="72"/>
      <c r="BN55" s="72"/>
      <c r="BO55" s="72"/>
      <c r="BP55" s="72"/>
      <c r="BQ55" s="73"/>
      <c r="BR55" s="71">
        <v>1</v>
      </c>
      <c r="BS55" s="72"/>
      <c r="BT55" s="72"/>
      <c r="BU55" s="72"/>
      <c r="BV55" s="72"/>
      <c r="BW55" s="72"/>
      <c r="BX55" s="72"/>
      <c r="BY55" s="72"/>
      <c r="BZ55" s="72"/>
      <c r="CA55" s="72"/>
      <c r="CB55" s="73"/>
      <c r="CC55" s="191" t="s">
        <v>46</v>
      </c>
      <c r="CD55" s="192"/>
      <c r="CE55" s="192"/>
      <c r="CF55" s="192"/>
      <c r="CG55" s="192"/>
      <c r="CH55" s="192"/>
      <c r="CI55" s="193"/>
      <c r="CJ55" s="71" t="s">
        <v>172</v>
      </c>
      <c r="CK55" s="72"/>
      <c r="CL55" s="72"/>
      <c r="CM55" s="72"/>
      <c r="CN55" s="72"/>
      <c r="CO55" s="72"/>
      <c r="CP55" s="72"/>
      <c r="CQ55" s="72"/>
      <c r="CR55" s="73"/>
      <c r="CS55" s="121">
        <f aca="true" t="shared" si="8" ref="CS55:CX55">1277500*1.2</f>
        <v>1533000</v>
      </c>
      <c r="CT55" s="122">
        <f t="shared" si="8"/>
        <v>1533000</v>
      </c>
      <c r="CU55" s="122">
        <f t="shared" si="8"/>
        <v>1533000</v>
      </c>
      <c r="CV55" s="122">
        <f t="shared" si="8"/>
        <v>1533000</v>
      </c>
      <c r="CW55" s="122">
        <f t="shared" si="8"/>
        <v>1533000</v>
      </c>
      <c r="CX55" s="123">
        <f t="shared" si="8"/>
        <v>1533000</v>
      </c>
      <c r="CY55" s="63" t="s">
        <v>349</v>
      </c>
      <c r="CZ55" s="66" t="s">
        <v>256</v>
      </c>
      <c r="DA55" s="67" t="s">
        <v>239</v>
      </c>
      <c r="DB55" s="67" t="s">
        <v>239</v>
      </c>
      <c r="DC55" s="67" t="s">
        <v>239</v>
      </c>
      <c r="DD55" s="67" t="s">
        <v>239</v>
      </c>
      <c r="DE55" s="67" t="s">
        <v>239</v>
      </c>
      <c r="DF55" s="67" t="s">
        <v>239</v>
      </c>
      <c r="DG55" s="67" t="s">
        <v>239</v>
      </c>
      <c r="DH55" s="67" t="s">
        <v>239</v>
      </c>
      <c r="DI55" s="67" t="s">
        <v>239</v>
      </c>
      <c r="DJ55" s="68" t="s">
        <v>239</v>
      </c>
      <c r="DK55" s="71" t="s">
        <v>381</v>
      </c>
      <c r="DL55" s="72" t="s">
        <v>246</v>
      </c>
      <c r="DM55" s="72" t="s">
        <v>246</v>
      </c>
      <c r="DN55" s="72" t="s">
        <v>246</v>
      </c>
      <c r="DO55" s="72" t="s">
        <v>246</v>
      </c>
      <c r="DP55" s="72" t="s">
        <v>246</v>
      </c>
      <c r="DQ55" s="72" t="s">
        <v>246</v>
      </c>
      <c r="DR55" s="72" t="s">
        <v>246</v>
      </c>
      <c r="DS55" s="72" t="s">
        <v>246</v>
      </c>
      <c r="DT55" s="72" t="s">
        <v>246</v>
      </c>
      <c r="DU55" s="72" t="s">
        <v>246</v>
      </c>
      <c r="DV55" s="73" t="s">
        <v>246</v>
      </c>
      <c r="DW55" s="71" t="s">
        <v>64</v>
      </c>
      <c r="DX55" s="72" t="s">
        <v>240</v>
      </c>
      <c r="DY55" s="72" t="s">
        <v>240</v>
      </c>
      <c r="DZ55" s="72" t="s">
        <v>240</v>
      </c>
      <c r="EA55" s="72" t="s">
        <v>240</v>
      </c>
      <c r="EB55" s="72" t="s">
        <v>240</v>
      </c>
      <c r="EC55" s="72" t="s">
        <v>240</v>
      </c>
      <c r="ED55" s="72" t="s">
        <v>240</v>
      </c>
      <c r="EE55" s="72" t="s">
        <v>240</v>
      </c>
      <c r="EF55" s="72" t="s">
        <v>240</v>
      </c>
      <c r="EG55" s="72" t="s">
        <v>240</v>
      </c>
      <c r="EH55" s="72" t="s">
        <v>240</v>
      </c>
      <c r="EI55" s="72" t="s">
        <v>240</v>
      </c>
      <c r="EJ55" s="73" t="s">
        <v>240</v>
      </c>
      <c r="EK55" s="209" t="s">
        <v>64</v>
      </c>
      <c r="EL55" s="210"/>
      <c r="EM55" s="210"/>
      <c r="EN55" s="210"/>
      <c r="EO55" s="210"/>
      <c r="EP55" s="210"/>
      <c r="EQ55" s="210"/>
      <c r="ER55" s="210"/>
      <c r="ES55" s="211"/>
      <c r="ET55" s="290" t="s">
        <v>64</v>
      </c>
      <c r="EU55" s="291"/>
      <c r="EV55" s="291"/>
      <c r="EW55" s="291"/>
      <c r="EX55" s="291"/>
      <c r="EY55" s="291"/>
      <c r="EZ55" s="291"/>
      <c r="FA55" s="292"/>
    </row>
    <row r="56" spans="1:157" s="28" customFormat="1" ht="129.75" customHeight="1">
      <c r="A56" s="66" t="s">
        <v>141</v>
      </c>
      <c r="B56" s="67"/>
      <c r="C56" s="67"/>
      <c r="D56" s="67"/>
      <c r="E56" s="67"/>
      <c r="F56" s="67"/>
      <c r="G56" s="67"/>
      <c r="H56" s="68"/>
      <c r="I56" s="66" t="s">
        <v>105</v>
      </c>
      <c r="J56" s="67" t="s">
        <v>105</v>
      </c>
      <c r="K56" s="67" t="s">
        <v>105</v>
      </c>
      <c r="L56" s="67" t="s">
        <v>105</v>
      </c>
      <c r="M56" s="67" t="s">
        <v>105</v>
      </c>
      <c r="N56" s="67" t="s">
        <v>105</v>
      </c>
      <c r="O56" s="67" t="s">
        <v>105</v>
      </c>
      <c r="P56" s="67" t="s">
        <v>105</v>
      </c>
      <c r="Q56" s="68" t="s">
        <v>105</v>
      </c>
      <c r="R56" s="66" t="s">
        <v>116</v>
      </c>
      <c r="S56" s="67" t="s">
        <v>116</v>
      </c>
      <c r="T56" s="67" t="s">
        <v>116</v>
      </c>
      <c r="U56" s="67" t="s">
        <v>116</v>
      </c>
      <c r="V56" s="67" t="s">
        <v>116</v>
      </c>
      <c r="W56" s="67" t="s">
        <v>116</v>
      </c>
      <c r="X56" s="67" t="s">
        <v>116</v>
      </c>
      <c r="Y56" s="67" t="s">
        <v>116</v>
      </c>
      <c r="Z56" s="68" t="s">
        <v>116</v>
      </c>
      <c r="AA56" s="118" t="s">
        <v>276</v>
      </c>
      <c r="AB56" s="119" t="s">
        <v>276</v>
      </c>
      <c r="AC56" s="119" t="s">
        <v>276</v>
      </c>
      <c r="AD56" s="119" t="s">
        <v>276</v>
      </c>
      <c r="AE56" s="119" t="s">
        <v>276</v>
      </c>
      <c r="AF56" s="119" t="s">
        <v>276</v>
      </c>
      <c r="AG56" s="119" t="s">
        <v>276</v>
      </c>
      <c r="AH56" s="119" t="s">
        <v>276</v>
      </c>
      <c r="AI56" s="119" t="s">
        <v>276</v>
      </c>
      <c r="AJ56" s="119" t="s">
        <v>276</v>
      </c>
      <c r="AK56" s="119" t="s">
        <v>276</v>
      </c>
      <c r="AL56" s="120" t="s">
        <v>276</v>
      </c>
      <c r="AM56" s="71" t="s">
        <v>100</v>
      </c>
      <c r="AN56" s="72" t="s">
        <v>100</v>
      </c>
      <c r="AO56" s="72" t="s">
        <v>100</v>
      </c>
      <c r="AP56" s="72" t="s">
        <v>100</v>
      </c>
      <c r="AQ56" s="72" t="s">
        <v>100</v>
      </c>
      <c r="AR56" s="72" t="s">
        <v>100</v>
      </c>
      <c r="AS56" s="72" t="s">
        <v>100</v>
      </c>
      <c r="AT56" s="72" t="s">
        <v>100</v>
      </c>
      <c r="AU56" s="72" t="s">
        <v>100</v>
      </c>
      <c r="AV56" s="72" t="s">
        <v>100</v>
      </c>
      <c r="AW56" s="72" t="s">
        <v>100</v>
      </c>
      <c r="AX56" s="72" t="s">
        <v>100</v>
      </c>
      <c r="AY56" s="72" t="s">
        <v>100</v>
      </c>
      <c r="AZ56" s="72" t="s">
        <v>100</v>
      </c>
      <c r="BA56" s="73" t="s">
        <v>100</v>
      </c>
      <c r="BB56" s="66">
        <v>798</v>
      </c>
      <c r="BC56" s="67">
        <v>798</v>
      </c>
      <c r="BD56" s="67">
        <v>798</v>
      </c>
      <c r="BE56" s="67">
        <v>798</v>
      </c>
      <c r="BF56" s="67">
        <v>798</v>
      </c>
      <c r="BG56" s="67">
        <v>798</v>
      </c>
      <c r="BH56" s="68">
        <v>798</v>
      </c>
      <c r="BI56" s="71" t="s">
        <v>69</v>
      </c>
      <c r="BJ56" s="72"/>
      <c r="BK56" s="72"/>
      <c r="BL56" s="72"/>
      <c r="BM56" s="72"/>
      <c r="BN56" s="72"/>
      <c r="BO56" s="72"/>
      <c r="BP56" s="72"/>
      <c r="BQ56" s="73"/>
      <c r="BR56" s="71">
        <v>1</v>
      </c>
      <c r="BS56" s="72"/>
      <c r="BT56" s="72"/>
      <c r="BU56" s="72"/>
      <c r="BV56" s="72"/>
      <c r="BW56" s="72"/>
      <c r="BX56" s="72"/>
      <c r="BY56" s="72"/>
      <c r="BZ56" s="72"/>
      <c r="CA56" s="72"/>
      <c r="CB56" s="73"/>
      <c r="CC56" s="191" t="s">
        <v>46</v>
      </c>
      <c r="CD56" s="192"/>
      <c r="CE56" s="192"/>
      <c r="CF56" s="192"/>
      <c r="CG56" s="192"/>
      <c r="CH56" s="192"/>
      <c r="CI56" s="193"/>
      <c r="CJ56" s="71" t="s">
        <v>172</v>
      </c>
      <c r="CK56" s="72"/>
      <c r="CL56" s="72"/>
      <c r="CM56" s="72"/>
      <c r="CN56" s="72"/>
      <c r="CO56" s="72"/>
      <c r="CP56" s="72"/>
      <c r="CQ56" s="72"/>
      <c r="CR56" s="73"/>
      <c r="CS56" s="121">
        <f aca="true" t="shared" si="9" ref="CS56:CX56">22484950*1.2</f>
        <v>26981940</v>
      </c>
      <c r="CT56" s="122">
        <f t="shared" si="9"/>
        <v>26981940</v>
      </c>
      <c r="CU56" s="122">
        <f t="shared" si="9"/>
        <v>26981940</v>
      </c>
      <c r="CV56" s="122">
        <f t="shared" si="9"/>
        <v>26981940</v>
      </c>
      <c r="CW56" s="122">
        <f t="shared" si="9"/>
        <v>26981940</v>
      </c>
      <c r="CX56" s="123">
        <f t="shared" si="9"/>
        <v>26981940</v>
      </c>
      <c r="CY56" s="63" t="s">
        <v>349</v>
      </c>
      <c r="CZ56" s="66" t="s">
        <v>256</v>
      </c>
      <c r="DA56" s="67" t="s">
        <v>239</v>
      </c>
      <c r="DB56" s="67" t="s">
        <v>239</v>
      </c>
      <c r="DC56" s="67" t="s">
        <v>239</v>
      </c>
      <c r="DD56" s="67" t="s">
        <v>239</v>
      </c>
      <c r="DE56" s="67" t="s">
        <v>239</v>
      </c>
      <c r="DF56" s="67" t="s">
        <v>239</v>
      </c>
      <c r="DG56" s="67" t="s">
        <v>239</v>
      </c>
      <c r="DH56" s="67" t="s">
        <v>239</v>
      </c>
      <c r="DI56" s="67" t="s">
        <v>239</v>
      </c>
      <c r="DJ56" s="68" t="s">
        <v>239</v>
      </c>
      <c r="DK56" s="71" t="s">
        <v>381</v>
      </c>
      <c r="DL56" s="72" t="s">
        <v>246</v>
      </c>
      <c r="DM56" s="72" t="s">
        <v>246</v>
      </c>
      <c r="DN56" s="72" t="s">
        <v>246</v>
      </c>
      <c r="DO56" s="72" t="s">
        <v>246</v>
      </c>
      <c r="DP56" s="72" t="s">
        <v>246</v>
      </c>
      <c r="DQ56" s="72" t="s">
        <v>246</v>
      </c>
      <c r="DR56" s="72" t="s">
        <v>246</v>
      </c>
      <c r="DS56" s="72" t="s">
        <v>246</v>
      </c>
      <c r="DT56" s="72" t="s">
        <v>246</v>
      </c>
      <c r="DU56" s="72" t="s">
        <v>246</v>
      </c>
      <c r="DV56" s="73" t="s">
        <v>246</v>
      </c>
      <c r="DW56" s="71" t="s">
        <v>64</v>
      </c>
      <c r="DX56" s="72" t="s">
        <v>240</v>
      </c>
      <c r="DY56" s="72" t="s">
        <v>240</v>
      </c>
      <c r="DZ56" s="72" t="s">
        <v>240</v>
      </c>
      <c r="EA56" s="72" t="s">
        <v>240</v>
      </c>
      <c r="EB56" s="72" t="s">
        <v>240</v>
      </c>
      <c r="EC56" s="72" t="s">
        <v>240</v>
      </c>
      <c r="ED56" s="72" t="s">
        <v>240</v>
      </c>
      <c r="EE56" s="72" t="s">
        <v>240</v>
      </c>
      <c r="EF56" s="72" t="s">
        <v>240</v>
      </c>
      <c r="EG56" s="72" t="s">
        <v>240</v>
      </c>
      <c r="EH56" s="72" t="s">
        <v>240</v>
      </c>
      <c r="EI56" s="72" t="s">
        <v>240</v>
      </c>
      <c r="EJ56" s="73" t="s">
        <v>240</v>
      </c>
      <c r="EK56" s="209" t="s">
        <v>64</v>
      </c>
      <c r="EL56" s="210"/>
      <c r="EM56" s="210"/>
      <c r="EN56" s="210"/>
      <c r="EO56" s="210"/>
      <c r="EP56" s="210"/>
      <c r="EQ56" s="210"/>
      <c r="ER56" s="210"/>
      <c r="ES56" s="211"/>
      <c r="ET56" s="290" t="s">
        <v>64</v>
      </c>
      <c r="EU56" s="291"/>
      <c r="EV56" s="291"/>
      <c r="EW56" s="291"/>
      <c r="EX56" s="291"/>
      <c r="EY56" s="291"/>
      <c r="EZ56" s="291"/>
      <c r="FA56" s="292"/>
    </row>
    <row r="57" spans="1:157" s="28" customFormat="1" ht="114.75" customHeight="1">
      <c r="A57" s="66" t="s">
        <v>355</v>
      </c>
      <c r="B57" s="67"/>
      <c r="C57" s="67"/>
      <c r="D57" s="67"/>
      <c r="E57" s="67"/>
      <c r="F57" s="67"/>
      <c r="G57" s="67"/>
      <c r="H57" s="68"/>
      <c r="I57" s="66" t="s">
        <v>332</v>
      </c>
      <c r="J57" s="67">
        <v>37223</v>
      </c>
      <c r="K57" s="67">
        <v>37223</v>
      </c>
      <c r="L57" s="67">
        <v>37223</v>
      </c>
      <c r="M57" s="67">
        <v>37223</v>
      </c>
      <c r="N57" s="67">
        <v>37223</v>
      </c>
      <c r="O57" s="67">
        <v>37223</v>
      </c>
      <c r="P57" s="67">
        <v>37223</v>
      </c>
      <c r="Q57" s="68">
        <v>37223</v>
      </c>
      <c r="R57" s="66" t="s">
        <v>333</v>
      </c>
      <c r="S57" s="67" t="s">
        <v>277</v>
      </c>
      <c r="T57" s="67" t="s">
        <v>277</v>
      </c>
      <c r="U57" s="67" t="s">
        <v>277</v>
      </c>
      <c r="V57" s="67" t="s">
        <v>277</v>
      </c>
      <c r="W57" s="67" t="s">
        <v>277</v>
      </c>
      <c r="X57" s="67" t="s">
        <v>277</v>
      </c>
      <c r="Y57" s="67" t="s">
        <v>277</v>
      </c>
      <c r="Z57" s="68" t="s">
        <v>277</v>
      </c>
      <c r="AA57" s="118" t="s">
        <v>278</v>
      </c>
      <c r="AB57" s="119" t="s">
        <v>278</v>
      </c>
      <c r="AC57" s="119" t="s">
        <v>278</v>
      </c>
      <c r="AD57" s="119" t="s">
        <v>278</v>
      </c>
      <c r="AE57" s="119" t="s">
        <v>278</v>
      </c>
      <c r="AF57" s="119" t="s">
        <v>278</v>
      </c>
      <c r="AG57" s="119" t="s">
        <v>278</v>
      </c>
      <c r="AH57" s="119" t="s">
        <v>278</v>
      </c>
      <c r="AI57" s="119" t="s">
        <v>278</v>
      </c>
      <c r="AJ57" s="119" t="s">
        <v>278</v>
      </c>
      <c r="AK57" s="119" t="s">
        <v>278</v>
      </c>
      <c r="AL57" s="120" t="s">
        <v>278</v>
      </c>
      <c r="AM57" s="71" t="s">
        <v>100</v>
      </c>
      <c r="AN57" s="72" t="s">
        <v>100</v>
      </c>
      <c r="AO57" s="72" t="s">
        <v>100</v>
      </c>
      <c r="AP57" s="72" t="s">
        <v>100</v>
      </c>
      <c r="AQ57" s="72" t="s">
        <v>100</v>
      </c>
      <c r="AR57" s="72" t="s">
        <v>100</v>
      </c>
      <c r="AS57" s="72" t="s">
        <v>100</v>
      </c>
      <c r="AT57" s="72" t="s">
        <v>100</v>
      </c>
      <c r="AU57" s="72" t="s">
        <v>100</v>
      </c>
      <c r="AV57" s="72" t="s">
        <v>100</v>
      </c>
      <c r="AW57" s="72" t="s">
        <v>100</v>
      </c>
      <c r="AX57" s="72" t="s">
        <v>100</v>
      </c>
      <c r="AY57" s="72" t="s">
        <v>100</v>
      </c>
      <c r="AZ57" s="72" t="s">
        <v>100</v>
      </c>
      <c r="BA57" s="73" t="s">
        <v>100</v>
      </c>
      <c r="BB57" s="66">
        <v>798</v>
      </c>
      <c r="BC57" s="67">
        <v>798</v>
      </c>
      <c r="BD57" s="67">
        <v>798</v>
      </c>
      <c r="BE57" s="67">
        <v>798</v>
      </c>
      <c r="BF57" s="67">
        <v>798</v>
      </c>
      <c r="BG57" s="67">
        <v>798</v>
      </c>
      <c r="BH57" s="68">
        <v>798</v>
      </c>
      <c r="BI57" s="71" t="s">
        <v>69</v>
      </c>
      <c r="BJ57" s="72"/>
      <c r="BK57" s="72"/>
      <c r="BL57" s="72"/>
      <c r="BM57" s="72"/>
      <c r="BN57" s="72"/>
      <c r="BO57" s="72"/>
      <c r="BP57" s="72"/>
      <c r="BQ57" s="73"/>
      <c r="BR57" s="71">
        <v>8</v>
      </c>
      <c r="BS57" s="72"/>
      <c r="BT57" s="72"/>
      <c r="BU57" s="72"/>
      <c r="BV57" s="72"/>
      <c r="BW57" s="72"/>
      <c r="BX57" s="72"/>
      <c r="BY57" s="72"/>
      <c r="BZ57" s="72"/>
      <c r="CA57" s="72"/>
      <c r="CB57" s="73"/>
      <c r="CC57" s="191" t="s">
        <v>46</v>
      </c>
      <c r="CD57" s="192"/>
      <c r="CE57" s="192"/>
      <c r="CF57" s="192"/>
      <c r="CG57" s="192"/>
      <c r="CH57" s="192"/>
      <c r="CI57" s="193"/>
      <c r="CJ57" s="71" t="s">
        <v>172</v>
      </c>
      <c r="CK57" s="72"/>
      <c r="CL57" s="72"/>
      <c r="CM57" s="72"/>
      <c r="CN57" s="72"/>
      <c r="CO57" s="72"/>
      <c r="CP57" s="72"/>
      <c r="CQ57" s="72"/>
      <c r="CR57" s="73"/>
      <c r="CS57" s="121">
        <f aca="true" t="shared" si="10" ref="CS57:CX57">2100000*1.2</f>
        <v>2520000</v>
      </c>
      <c r="CT57" s="122">
        <f t="shared" si="10"/>
        <v>2520000</v>
      </c>
      <c r="CU57" s="122">
        <f t="shared" si="10"/>
        <v>2520000</v>
      </c>
      <c r="CV57" s="122">
        <f t="shared" si="10"/>
        <v>2520000</v>
      </c>
      <c r="CW57" s="122">
        <f t="shared" si="10"/>
        <v>2520000</v>
      </c>
      <c r="CX57" s="123">
        <f t="shared" si="10"/>
        <v>2520000</v>
      </c>
      <c r="CY57" s="63" t="s">
        <v>349</v>
      </c>
      <c r="CZ57" s="66" t="s">
        <v>251</v>
      </c>
      <c r="DA57" s="67" t="s">
        <v>279</v>
      </c>
      <c r="DB57" s="67" t="s">
        <v>279</v>
      </c>
      <c r="DC57" s="67" t="s">
        <v>279</v>
      </c>
      <c r="DD57" s="67" t="s">
        <v>279</v>
      </c>
      <c r="DE57" s="67" t="s">
        <v>279</v>
      </c>
      <c r="DF57" s="67" t="s">
        <v>279</v>
      </c>
      <c r="DG57" s="67" t="s">
        <v>279</v>
      </c>
      <c r="DH57" s="67" t="s">
        <v>279</v>
      </c>
      <c r="DI57" s="67" t="s">
        <v>279</v>
      </c>
      <c r="DJ57" s="68" t="s">
        <v>279</v>
      </c>
      <c r="DK57" s="71" t="s">
        <v>381</v>
      </c>
      <c r="DL57" s="72" t="s">
        <v>246</v>
      </c>
      <c r="DM57" s="72" t="s">
        <v>246</v>
      </c>
      <c r="DN57" s="72" t="s">
        <v>246</v>
      </c>
      <c r="DO57" s="72" t="s">
        <v>246</v>
      </c>
      <c r="DP57" s="72" t="s">
        <v>246</v>
      </c>
      <c r="DQ57" s="72" t="s">
        <v>246</v>
      </c>
      <c r="DR57" s="72" t="s">
        <v>246</v>
      </c>
      <c r="DS57" s="72" t="s">
        <v>246</v>
      </c>
      <c r="DT57" s="72" t="s">
        <v>246</v>
      </c>
      <c r="DU57" s="72" t="s">
        <v>246</v>
      </c>
      <c r="DV57" s="73" t="s">
        <v>246</v>
      </c>
      <c r="DW57" s="71" t="s">
        <v>64</v>
      </c>
      <c r="DX57" s="72" t="s">
        <v>240</v>
      </c>
      <c r="DY57" s="72" t="s">
        <v>240</v>
      </c>
      <c r="DZ57" s="72" t="s">
        <v>240</v>
      </c>
      <c r="EA57" s="72" t="s">
        <v>240</v>
      </c>
      <c r="EB57" s="72" t="s">
        <v>240</v>
      </c>
      <c r="EC57" s="72" t="s">
        <v>240</v>
      </c>
      <c r="ED57" s="72" t="s">
        <v>240</v>
      </c>
      <c r="EE57" s="72" t="s">
        <v>240</v>
      </c>
      <c r="EF57" s="72" t="s">
        <v>240</v>
      </c>
      <c r="EG57" s="72" t="s">
        <v>240</v>
      </c>
      <c r="EH57" s="72" t="s">
        <v>240</v>
      </c>
      <c r="EI57" s="72" t="s">
        <v>240</v>
      </c>
      <c r="EJ57" s="73" t="s">
        <v>240</v>
      </c>
      <c r="EK57" s="209" t="s">
        <v>64</v>
      </c>
      <c r="EL57" s="210"/>
      <c r="EM57" s="210"/>
      <c r="EN57" s="210"/>
      <c r="EO57" s="210"/>
      <c r="EP57" s="210"/>
      <c r="EQ57" s="210"/>
      <c r="ER57" s="210"/>
      <c r="ES57" s="211"/>
      <c r="ET57" s="290"/>
      <c r="EU57" s="291"/>
      <c r="EV57" s="291"/>
      <c r="EW57" s="291"/>
      <c r="EX57" s="291"/>
      <c r="EY57" s="291"/>
      <c r="EZ57" s="291"/>
      <c r="FA57" s="292"/>
    </row>
    <row r="58" spans="1:157" s="38" customFormat="1" ht="121.5" customHeight="1">
      <c r="A58" s="66" t="s">
        <v>356</v>
      </c>
      <c r="B58" s="67"/>
      <c r="C58" s="67"/>
      <c r="D58" s="67"/>
      <c r="E58" s="67"/>
      <c r="F58" s="67"/>
      <c r="G58" s="67"/>
      <c r="H58" s="68"/>
      <c r="I58" s="296" t="s">
        <v>332</v>
      </c>
      <c r="J58" s="296"/>
      <c r="K58" s="296"/>
      <c r="L58" s="296"/>
      <c r="M58" s="296"/>
      <c r="N58" s="296"/>
      <c r="O58" s="296"/>
      <c r="P58" s="296"/>
      <c r="Q58" s="296"/>
      <c r="R58" s="296" t="s">
        <v>333</v>
      </c>
      <c r="S58" s="296"/>
      <c r="T58" s="296"/>
      <c r="U58" s="296"/>
      <c r="V58" s="296"/>
      <c r="W58" s="296"/>
      <c r="X58" s="296"/>
      <c r="Y58" s="296"/>
      <c r="Z58" s="296"/>
      <c r="AA58" s="118" t="s">
        <v>350</v>
      </c>
      <c r="AB58" s="119" t="s">
        <v>250</v>
      </c>
      <c r="AC58" s="119" t="s">
        <v>250</v>
      </c>
      <c r="AD58" s="119" t="s">
        <v>250</v>
      </c>
      <c r="AE58" s="119" t="s">
        <v>250</v>
      </c>
      <c r="AF58" s="119" t="s">
        <v>250</v>
      </c>
      <c r="AG58" s="119" t="s">
        <v>250</v>
      </c>
      <c r="AH58" s="119" t="s">
        <v>250</v>
      </c>
      <c r="AI58" s="119" t="s">
        <v>250</v>
      </c>
      <c r="AJ58" s="119" t="s">
        <v>250</v>
      </c>
      <c r="AK58" s="119" t="s">
        <v>250</v>
      </c>
      <c r="AL58" s="120" t="s">
        <v>250</v>
      </c>
      <c r="AM58" s="71" t="s">
        <v>100</v>
      </c>
      <c r="AN58" s="72" t="s">
        <v>100</v>
      </c>
      <c r="AO58" s="72" t="s">
        <v>100</v>
      </c>
      <c r="AP58" s="72" t="s">
        <v>100</v>
      </c>
      <c r="AQ58" s="72" t="s">
        <v>100</v>
      </c>
      <c r="AR58" s="72" t="s">
        <v>100</v>
      </c>
      <c r="AS58" s="72" t="s">
        <v>100</v>
      </c>
      <c r="AT58" s="72" t="s">
        <v>100</v>
      </c>
      <c r="AU58" s="72" t="s">
        <v>100</v>
      </c>
      <c r="AV58" s="72" t="s">
        <v>100</v>
      </c>
      <c r="AW58" s="72" t="s">
        <v>100</v>
      </c>
      <c r="AX58" s="72" t="s">
        <v>100</v>
      </c>
      <c r="AY58" s="72" t="s">
        <v>100</v>
      </c>
      <c r="AZ58" s="72" t="s">
        <v>100</v>
      </c>
      <c r="BA58" s="73" t="s">
        <v>100</v>
      </c>
      <c r="BB58" s="66">
        <v>796</v>
      </c>
      <c r="BC58" s="67">
        <v>796</v>
      </c>
      <c r="BD58" s="67">
        <v>796</v>
      </c>
      <c r="BE58" s="67">
        <v>796</v>
      </c>
      <c r="BF58" s="67">
        <v>796</v>
      </c>
      <c r="BG58" s="67">
        <v>796</v>
      </c>
      <c r="BH58" s="68">
        <v>796</v>
      </c>
      <c r="BI58" s="71" t="s">
        <v>69</v>
      </c>
      <c r="BJ58" s="72"/>
      <c r="BK58" s="72"/>
      <c r="BL58" s="72"/>
      <c r="BM58" s="72"/>
      <c r="BN58" s="72"/>
      <c r="BO58" s="72"/>
      <c r="BP58" s="72"/>
      <c r="BQ58" s="73"/>
      <c r="BR58" s="71">
        <v>3</v>
      </c>
      <c r="BS58" s="72"/>
      <c r="BT58" s="72"/>
      <c r="BU58" s="72"/>
      <c r="BV58" s="72"/>
      <c r="BW58" s="72"/>
      <c r="BX58" s="72"/>
      <c r="BY58" s="72"/>
      <c r="BZ58" s="72"/>
      <c r="CA58" s="72"/>
      <c r="CB58" s="73"/>
      <c r="CC58" s="191" t="s">
        <v>46</v>
      </c>
      <c r="CD58" s="192"/>
      <c r="CE58" s="192"/>
      <c r="CF58" s="192"/>
      <c r="CG58" s="192"/>
      <c r="CH58" s="192"/>
      <c r="CI58" s="193"/>
      <c r="CJ58" s="71" t="s">
        <v>172</v>
      </c>
      <c r="CK58" s="72"/>
      <c r="CL58" s="72"/>
      <c r="CM58" s="72"/>
      <c r="CN58" s="72"/>
      <c r="CO58" s="72"/>
      <c r="CP58" s="72"/>
      <c r="CQ58" s="72"/>
      <c r="CR58" s="73"/>
      <c r="CS58" s="121">
        <v>660000</v>
      </c>
      <c r="CT58" s="122"/>
      <c r="CU58" s="122"/>
      <c r="CV58" s="122"/>
      <c r="CW58" s="122"/>
      <c r="CX58" s="123"/>
      <c r="CY58" s="63" t="s">
        <v>343</v>
      </c>
      <c r="CZ58" s="66" t="s">
        <v>299</v>
      </c>
      <c r="DA58" s="67" t="s">
        <v>331</v>
      </c>
      <c r="DB58" s="67" t="s">
        <v>331</v>
      </c>
      <c r="DC58" s="67" t="s">
        <v>331</v>
      </c>
      <c r="DD58" s="67" t="s">
        <v>331</v>
      </c>
      <c r="DE58" s="67" t="s">
        <v>331</v>
      </c>
      <c r="DF58" s="67" t="s">
        <v>331</v>
      </c>
      <c r="DG58" s="67" t="s">
        <v>331</v>
      </c>
      <c r="DH58" s="67" t="s">
        <v>331</v>
      </c>
      <c r="DI58" s="67" t="s">
        <v>331</v>
      </c>
      <c r="DJ58" s="68" t="s">
        <v>331</v>
      </c>
      <c r="DK58" s="71" t="s">
        <v>381</v>
      </c>
      <c r="DL58" s="72" t="s">
        <v>246</v>
      </c>
      <c r="DM58" s="72" t="s">
        <v>246</v>
      </c>
      <c r="DN58" s="72" t="s">
        <v>246</v>
      </c>
      <c r="DO58" s="72" t="s">
        <v>246</v>
      </c>
      <c r="DP58" s="72" t="s">
        <v>246</v>
      </c>
      <c r="DQ58" s="72" t="s">
        <v>246</v>
      </c>
      <c r="DR58" s="72" t="s">
        <v>246</v>
      </c>
      <c r="DS58" s="72" t="s">
        <v>246</v>
      </c>
      <c r="DT58" s="72" t="s">
        <v>246</v>
      </c>
      <c r="DU58" s="72" t="s">
        <v>246</v>
      </c>
      <c r="DV58" s="73" t="s">
        <v>246</v>
      </c>
      <c r="DW58" s="71" t="s">
        <v>64</v>
      </c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3"/>
      <c r="EK58" s="209" t="s">
        <v>64</v>
      </c>
      <c r="EL58" s="210"/>
      <c r="EM58" s="210"/>
      <c r="EN58" s="210"/>
      <c r="EO58" s="210"/>
      <c r="EP58" s="210"/>
      <c r="EQ58" s="210"/>
      <c r="ER58" s="210"/>
      <c r="ES58" s="211"/>
      <c r="ET58" s="224"/>
      <c r="EU58" s="225"/>
      <c r="EV58" s="225"/>
      <c r="EW58" s="225"/>
      <c r="EX58" s="225"/>
      <c r="EY58" s="225"/>
      <c r="EZ58" s="225"/>
      <c r="FA58" s="226"/>
    </row>
    <row r="59" spans="1:157" s="28" customFormat="1" ht="237" customHeight="1">
      <c r="A59" s="66" t="s">
        <v>357</v>
      </c>
      <c r="B59" s="67"/>
      <c r="C59" s="67"/>
      <c r="D59" s="67"/>
      <c r="E59" s="67"/>
      <c r="F59" s="67"/>
      <c r="G59" s="67"/>
      <c r="H59" s="68"/>
      <c r="I59" s="66" t="s">
        <v>80</v>
      </c>
      <c r="J59" s="67"/>
      <c r="K59" s="67"/>
      <c r="L59" s="67"/>
      <c r="M59" s="67"/>
      <c r="N59" s="67"/>
      <c r="O59" s="67"/>
      <c r="P59" s="67"/>
      <c r="Q59" s="68"/>
      <c r="R59" s="66" t="s">
        <v>81</v>
      </c>
      <c r="S59" s="67"/>
      <c r="T59" s="67"/>
      <c r="U59" s="67"/>
      <c r="V59" s="67"/>
      <c r="W59" s="67"/>
      <c r="X59" s="67"/>
      <c r="Y59" s="67"/>
      <c r="Z59" s="68"/>
      <c r="AA59" s="118" t="s">
        <v>280</v>
      </c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20"/>
      <c r="AM59" s="71" t="s">
        <v>87</v>
      </c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3"/>
      <c r="BB59" s="66" t="s">
        <v>59</v>
      </c>
      <c r="BC59" s="67"/>
      <c r="BD59" s="67"/>
      <c r="BE59" s="67"/>
      <c r="BF59" s="67"/>
      <c r="BG59" s="67"/>
      <c r="BH59" s="68"/>
      <c r="BI59" s="71" t="s">
        <v>60</v>
      </c>
      <c r="BJ59" s="72"/>
      <c r="BK59" s="72"/>
      <c r="BL59" s="72"/>
      <c r="BM59" s="72"/>
      <c r="BN59" s="72"/>
      <c r="BO59" s="72"/>
      <c r="BP59" s="72"/>
      <c r="BQ59" s="73"/>
      <c r="BR59" s="71">
        <v>1</v>
      </c>
      <c r="BS59" s="72"/>
      <c r="BT59" s="72"/>
      <c r="BU59" s="72"/>
      <c r="BV59" s="72"/>
      <c r="BW59" s="72"/>
      <c r="BX59" s="72"/>
      <c r="BY59" s="72"/>
      <c r="BZ59" s="72"/>
      <c r="CA59" s="72"/>
      <c r="CB59" s="73"/>
      <c r="CC59" s="191" t="s">
        <v>46</v>
      </c>
      <c r="CD59" s="192"/>
      <c r="CE59" s="192"/>
      <c r="CF59" s="192"/>
      <c r="CG59" s="192"/>
      <c r="CH59" s="192"/>
      <c r="CI59" s="193"/>
      <c r="CJ59" s="71" t="s">
        <v>172</v>
      </c>
      <c r="CK59" s="72"/>
      <c r="CL59" s="72"/>
      <c r="CM59" s="72"/>
      <c r="CN59" s="72"/>
      <c r="CO59" s="72"/>
      <c r="CP59" s="72"/>
      <c r="CQ59" s="72"/>
      <c r="CR59" s="73"/>
      <c r="CS59" s="121">
        <v>4336492</v>
      </c>
      <c r="CT59" s="122"/>
      <c r="CU59" s="122"/>
      <c r="CV59" s="122"/>
      <c r="CW59" s="122"/>
      <c r="CX59" s="123"/>
      <c r="CY59" s="63" t="s">
        <v>343</v>
      </c>
      <c r="CZ59" s="66" t="s">
        <v>281</v>
      </c>
      <c r="DA59" s="67"/>
      <c r="DB59" s="67"/>
      <c r="DC59" s="67"/>
      <c r="DD59" s="67"/>
      <c r="DE59" s="67"/>
      <c r="DF59" s="67"/>
      <c r="DG59" s="67"/>
      <c r="DH59" s="67"/>
      <c r="DI59" s="67"/>
      <c r="DJ59" s="68"/>
      <c r="DK59" s="71" t="s">
        <v>381</v>
      </c>
      <c r="DL59" s="72" t="s">
        <v>246</v>
      </c>
      <c r="DM59" s="72" t="s">
        <v>246</v>
      </c>
      <c r="DN59" s="72" t="s">
        <v>246</v>
      </c>
      <c r="DO59" s="72" t="s">
        <v>246</v>
      </c>
      <c r="DP59" s="72" t="s">
        <v>246</v>
      </c>
      <c r="DQ59" s="72" t="s">
        <v>246</v>
      </c>
      <c r="DR59" s="72" t="s">
        <v>246</v>
      </c>
      <c r="DS59" s="72" t="s">
        <v>246</v>
      </c>
      <c r="DT59" s="72" t="s">
        <v>246</v>
      </c>
      <c r="DU59" s="72" t="s">
        <v>246</v>
      </c>
      <c r="DV59" s="73" t="s">
        <v>246</v>
      </c>
      <c r="DW59" s="71" t="s">
        <v>64</v>
      </c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3"/>
      <c r="EK59" s="209" t="s">
        <v>64</v>
      </c>
      <c r="EL59" s="210"/>
      <c r="EM59" s="210"/>
      <c r="EN59" s="210"/>
      <c r="EO59" s="210"/>
      <c r="EP59" s="210"/>
      <c r="EQ59" s="210"/>
      <c r="ER59" s="210"/>
      <c r="ES59" s="211"/>
      <c r="ET59" s="287" t="s">
        <v>64</v>
      </c>
      <c r="EU59" s="288"/>
      <c r="EV59" s="288"/>
      <c r="EW59" s="288"/>
      <c r="EX59" s="288"/>
      <c r="EY59" s="288"/>
      <c r="EZ59" s="288"/>
      <c r="FA59" s="289"/>
    </row>
    <row r="60" spans="1:157" s="28" customFormat="1" ht="99" customHeight="1">
      <c r="A60" s="66" t="s">
        <v>358</v>
      </c>
      <c r="B60" s="67"/>
      <c r="C60" s="67"/>
      <c r="D60" s="67"/>
      <c r="E60" s="67"/>
      <c r="F60" s="67"/>
      <c r="G60" s="67"/>
      <c r="H60" s="68"/>
      <c r="I60" s="66" t="s">
        <v>105</v>
      </c>
      <c r="J60" s="67" t="s">
        <v>105</v>
      </c>
      <c r="K60" s="67" t="s">
        <v>105</v>
      </c>
      <c r="L60" s="67" t="s">
        <v>105</v>
      </c>
      <c r="M60" s="67" t="s">
        <v>105</v>
      </c>
      <c r="N60" s="67" t="s">
        <v>105</v>
      </c>
      <c r="O60" s="67" t="s">
        <v>105</v>
      </c>
      <c r="P60" s="67" t="s">
        <v>105</v>
      </c>
      <c r="Q60" s="68" t="s">
        <v>105</v>
      </c>
      <c r="R60" s="66" t="s">
        <v>116</v>
      </c>
      <c r="S60" s="67" t="s">
        <v>116</v>
      </c>
      <c r="T60" s="67" t="s">
        <v>116</v>
      </c>
      <c r="U60" s="67" t="s">
        <v>116</v>
      </c>
      <c r="V60" s="67" t="s">
        <v>116</v>
      </c>
      <c r="W60" s="67" t="s">
        <v>116</v>
      </c>
      <c r="X60" s="67" t="s">
        <v>116</v>
      </c>
      <c r="Y60" s="67" t="s">
        <v>116</v>
      </c>
      <c r="Z60" s="68" t="s">
        <v>116</v>
      </c>
      <c r="AA60" s="118" t="s">
        <v>282</v>
      </c>
      <c r="AB60" s="119" t="s">
        <v>282</v>
      </c>
      <c r="AC60" s="119" t="s">
        <v>282</v>
      </c>
      <c r="AD60" s="119" t="s">
        <v>282</v>
      </c>
      <c r="AE60" s="119" t="s">
        <v>282</v>
      </c>
      <c r="AF60" s="119" t="s">
        <v>282</v>
      </c>
      <c r="AG60" s="119" t="s">
        <v>282</v>
      </c>
      <c r="AH60" s="119" t="s">
        <v>282</v>
      </c>
      <c r="AI60" s="119" t="s">
        <v>282</v>
      </c>
      <c r="AJ60" s="119" t="s">
        <v>282</v>
      </c>
      <c r="AK60" s="119" t="s">
        <v>282</v>
      </c>
      <c r="AL60" s="120" t="s">
        <v>282</v>
      </c>
      <c r="AM60" s="71" t="s">
        <v>100</v>
      </c>
      <c r="AN60" s="72" t="s">
        <v>100</v>
      </c>
      <c r="AO60" s="72" t="s">
        <v>100</v>
      </c>
      <c r="AP60" s="72" t="s">
        <v>100</v>
      </c>
      <c r="AQ60" s="72" t="s">
        <v>100</v>
      </c>
      <c r="AR60" s="72" t="s">
        <v>100</v>
      </c>
      <c r="AS60" s="72" t="s">
        <v>100</v>
      </c>
      <c r="AT60" s="72" t="s">
        <v>100</v>
      </c>
      <c r="AU60" s="72" t="s">
        <v>100</v>
      </c>
      <c r="AV60" s="72" t="s">
        <v>100</v>
      </c>
      <c r="AW60" s="72" t="s">
        <v>100</v>
      </c>
      <c r="AX60" s="72" t="s">
        <v>100</v>
      </c>
      <c r="AY60" s="72" t="s">
        <v>100</v>
      </c>
      <c r="AZ60" s="72" t="s">
        <v>100</v>
      </c>
      <c r="BA60" s="73" t="s">
        <v>100</v>
      </c>
      <c r="BB60" s="66">
        <v>798</v>
      </c>
      <c r="BC60" s="67">
        <v>798</v>
      </c>
      <c r="BD60" s="67">
        <v>798</v>
      </c>
      <c r="BE60" s="67">
        <v>798</v>
      </c>
      <c r="BF60" s="67">
        <v>798</v>
      </c>
      <c r="BG60" s="67">
        <v>798</v>
      </c>
      <c r="BH60" s="68">
        <v>798</v>
      </c>
      <c r="BI60" s="71" t="s">
        <v>69</v>
      </c>
      <c r="BJ60" s="72"/>
      <c r="BK60" s="72"/>
      <c r="BL60" s="72"/>
      <c r="BM60" s="72"/>
      <c r="BN60" s="72"/>
      <c r="BO60" s="72"/>
      <c r="BP60" s="72"/>
      <c r="BQ60" s="73"/>
      <c r="BR60" s="71">
        <v>1</v>
      </c>
      <c r="BS60" s="72"/>
      <c r="BT60" s="72"/>
      <c r="BU60" s="72"/>
      <c r="BV60" s="72"/>
      <c r="BW60" s="72"/>
      <c r="BX60" s="72"/>
      <c r="BY60" s="72"/>
      <c r="BZ60" s="72"/>
      <c r="CA60" s="72"/>
      <c r="CB60" s="73"/>
      <c r="CC60" s="191" t="s">
        <v>46</v>
      </c>
      <c r="CD60" s="192"/>
      <c r="CE60" s="192"/>
      <c r="CF60" s="192"/>
      <c r="CG60" s="192"/>
      <c r="CH60" s="192"/>
      <c r="CI60" s="193"/>
      <c r="CJ60" s="71" t="s">
        <v>172</v>
      </c>
      <c r="CK60" s="72"/>
      <c r="CL60" s="72"/>
      <c r="CM60" s="72"/>
      <c r="CN60" s="72"/>
      <c r="CO60" s="72"/>
      <c r="CP60" s="72"/>
      <c r="CQ60" s="72"/>
      <c r="CR60" s="73"/>
      <c r="CS60" s="121">
        <f aca="true" t="shared" si="11" ref="CS60:CX60">2415090*1.2</f>
        <v>2898108</v>
      </c>
      <c r="CT60" s="122">
        <f t="shared" si="11"/>
        <v>2898108</v>
      </c>
      <c r="CU60" s="122">
        <f t="shared" si="11"/>
        <v>2898108</v>
      </c>
      <c r="CV60" s="122">
        <f t="shared" si="11"/>
        <v>2898108</v>
      </c>
      <c r="CW60" s="122">
        <f t="shared" si="11"/>
        <v>2898108</v>
      </c>
      <c r="CX60" s="123">
        <f t="shared" si="11"/>
        <v>2898108</v>
      </c>
      <c r="CY60" s="63" t="s">
        <v>343</v>
      </c>
      <c r="CZ60" s="66" t="s">
        <v>283</v>
      </c>
      <c r="DA60" s="67" t="s">
        <v>284</v>
      </c>
      <c r="DB60" s="67" t="s">
        <v>284</v>
      </c>
      <c r="DC60" s="67" t="s">
        <v>284</v>
      </c>
      <c r="DD60" s="67" t="s">
        <v>284</v>
      </c>
      <c r="DE60" s="67" t="s">
        <v>284</v>
      </c>
      <c r="DF60" s="67" t="s">
        <v>284</v>
      </c>
      <c r="DG60" s="67" t="s">
        <v>284</v>
      </c>
      <c r="DH60" s="67" t="s">
        <v>284</v>
      </c>
      <c r="DI60" s="67" t="s">
        <v>284</v>
      </c>
      <c r="DJ60" s="68" t="s">
        <v>284</v>
      </c>
      <c r="DK60" s="71" t="s">
        <v>381</v>
      </c>
      <c r="DL60" s="72" t="s">
        <v>246</v>
      </c>
      <c r="DM60" s="72" t="s">
        <v>246</v>
      </c>
      <c r="DN60" s="72" t="s">
        <v>246</v>
      </c>
      <c r="DO60" s="72" t="s">
        <v>246</v>
      </c>
      <c r="DP60" s="72" t="s">
        <v>246</v>
      </c>
      <c r="DQ60" s="72" t="s">
        <v>246</v>
      </c>
      <c r="DR60" s="72" t="s">
        <v>246</v>
      </c>
      <c r="DS60" s="72" t="s">
        <v>246</v>
      </c>
      <c r="DT60" s="72" t="s">
        <v>246</v>
      </c>
      <c r="DU60" s="72" t="s">
        <v>246</v>
      </c>
      <c r="DV60" s="73" t="s">
        <v>246</v>
      </c>
      <c r="DW60" s="71" t="s">
        <v>64</v>
      </c>
      <c r="DX60" s="72" t="s">
        <v>240</v>
      </c>
      <c r="DY60" s="72" t="s">
        <v>240</v>
      </c>
      <c r="DZ60" s="72" t="s">
        <v>240</v>
      </c>
      <c r="EA60" s="72" t="s">
        <v>240</v>
      </c>
      <c r="EB60" s="72" t="s">
        <v>240</v>
      </c>
      <c r="EC60" s="72" t="s">
        <v>240</v>
      </c>
      <c r="ED60" s="72" t="s">
        <v>240</v>
      </c>
      <c r="EE60" s="72" t="s">
        <v>240</v>
      </c>
      <c r="EF60" s="72" t="s">
        <v>240</v>
      </c>
      <c r="EG60" s="72" t="s">
        <v>240</v>
      </c>
      <c r="EH60" s="72" t="s">
        <v>240</v>
      </c>
      <c r="EI60" s="72" t="s">
        <v>240</v>
      </c>
      <c r="EJ60" s="73" t="s">
        <v>240</v>
      </c>
      <c r="EK60" s="209" t="s">
        <v>64</v>
      </c>
      <c r="EL60" s="210"/>
      <c r="EM60" s="210"/>
      <c r="EN60" s="210"/>
      <c r="EO60" s="210"/>
      <c r="EP60" s="210"/>
      <c r="EQ60" s="210"/>
      <c r="ER60" s="210"/>
      <c r="ES60" s="211"/>
      <c r="ET60" s="290" t="s">
        <v>64</v>
      </c>
      <c r="EU60" s="291"/>
      <c r="EV60" s="291"/>
      <c r="EW60" s="291"/>
      <c r="EX60" s="291"/>
      <c r="EY60" s="291"/>
      <c r="EZ60" s="291"/>
      <c r="FA60" s="292"/>
    </row>
    <row r="61" spans="1:157" s="28" customFormat="1" ht="106.5" customHeight="1">
      <c r="A61" s="66" t="s">
        <v>359</v>
      </c>
      <c r="B61" s="67"/>
      <c r="C61" s="67"/>
      <c r="D61" s="67"/>
      <c r="E61" s="67"/>
      <c r="F61" s="67"/>
      <c r="G61" s="67"/>
      <c r="H61" s="68"/>
      <c r="I61" s="66" t="s">
        <v>110</v>
      </c>
      <c r="J61" s="67" t="s">
        <v>110</v>
      </c>
      <c r="K61" s="67" t="s">
        <v>110</v>
      </c>
      <c r="L61" s="67" t="s">
        <v>110</v>
      </c>
      <c r="M61" s="67" t="s">
        <v>110</v>
      </c>
      <c r="N61" s="67" t="s">
        <v>110</v>
      </c>
      <c r="O61" s="67" t="s">
        <v>110</v>
      </c>
      <c r="P61" s="67" t="s">
        <v>110</v>
      </c>
      <c r="Q61" s="68" t="s">
        <v>110</v>
      </c>
      <c r="R61" s="66" t="s">
        <v>111</v>
      </c>
      <c r="S61" s="67" t="s">
        <v>111</v>
      </c>
      <c r="T61" s="67" t="s">
        <v>111</v>
      </c>
      <c r="U61" s="67" t="s">
        <v>111</v>
      </c>
      <c r="V61" s="67" t="s">
        <v>111</v>
      </c>
      <c r="W61" s="67" t="s">
        <v>111</v>
      </c>
      <c r="X61" s="67" t="s">
        <v>111</v>
      </c>
      <c r="Y61" s="67" t="s">
        <v>111</v>
      </c>
      <c r="Z61" s="68" t="s">
        <v>111</v>
      </c>
      <c r="AA61" s="118" t="s">
        <v>285</v>
      </c>
      <c r="AB61" s="119" t="s">
        <v>285</v>
      </c>
      <c r="AC61" s="119" t="s">
        <v>285</v>
      </c>
      <c r="AD61" s="119" t="s">
        <v>285</v>
      </c>
      <c r="AE61" s="119" t="s">
        <v>285</v>
      </c>
      <c r="AF61" s="119" t="s">
        <v>285</v>
      </c>
      <c r="AG61" s="119" t="s">
        <v>285</v>
      </c>
      <c r="AH61" s="119" t="s">
        <v>285</v>
      </c>
      <c r="AI61" s="119" t="s">
        <v>285</v>
      </c>
      <c r="AJ61" s="119" t="s">
        <v>285</v>
      </c>
      <c r="AK61" s="119" t="s">
        <v>285</v>
      </c>
      <c r="AL61" s="120" t="s">
        <v>285</v>
      </c>
      <c r="AM61" s="71" t="s">
        <v>100</v>
      </c>
      <c r="AN61" s="72" t="s">
        <v>100</v>
      </c>
      <c r="AO61" s="72" t="s">
        <v>100</v>
      </c>
      <c r="AP61" s="72" t="s">
        <v>100</v>
      </c>
      <c r="AQ61" s="72" t="s">
        <v>100</v>
      </c>
      <c r="AR61" s="72" t="s">
        <v>100</v>
      </c>
      <c r="AS61" s="72" t="s">
        <v>100</v>
      </c>
      <c r="AT61" s="72" t="s">
        <v>100</v>
      </c>
      <c r="AU61" s="72" t="s">
        <v>100</v>
      </c>
      <c r="AV61" s="72" t="s">
        <v>100</v>
      </c>
      <c r="AW61" s="72" t="s">
        <v>100</v>
      </c>
      <c r="AX61" s="72" t="s">
        <v>100</v>
      </c>
      <c r="AY61" s="72" t="s">
        <v>100</v>
      </c>
      <c r="AZ61" s="72" t="s">
        <v>100</v>
      </c>
      <c r="BA61" s="73" t="s">
        <v>100</v>
      </c>
      <c r="BB61" s="66" t="s">
        <v>59</v>
      </c>
      <c r="BC61" s="67"/>
      <c r="BD61" s="67"/>
      <c r="BE61" s="67"/>
      <c r="BF61" s="67"/>
      <c r="BG61" s="67"/>
      <c r="BH61" s="68"/>
      <c r="BI61" s="71" t="s">
        <v>60</v>
      </c>
      <c r="BJ61" s="72"/>
      <c r="BK61" s="72"/>
      <c r="BL61" s="72"/>
      <c r="BM61" s="72"/>
      <c r="BN61" s="72"/>
      <c r="BO61" s="72"/>
      <c r="BP61" s="72"/>
      <c r="BQ61" s="73"/>
      <c r="BR61" s="71">
        <v>1</v>
      </c>
      <c r="BS61" s="72"/>
      <c r="BT61" s="72"/>
      <c r="BU61" s="72"/>
      <c r="BV61" s="72"/>
      <c r="BW61" s="72"/>
      <c r="BX61" s="72"/>
      <c r="BY61" s="72"/>
      <c r="BZ61" s="72"/>
      <c r="CA61" s="72"/>
      <c r="CB61" s="73"/>
      <c r="CC61" s="191" t="s">
        <v>46</v>
      </c>
      <c r="CD61" s="192"/>
      <c r="CE61" s="192"/>
      <c r="CF61" s="192"/>
      <c r="CG61" s="192"/>
      <c r="CH61" s="192"/>
      <c r="CI61" s="193"/>
      <c r="CJ61" s="71" t="s">
        <v>172</v>
      </c>
      <c r="CK61" s="72"/>
      <c r="CL61" s="72"/>
      <c r="CM61" s="72"/>
      <c r="CN61" s="72"/>
      <c r="CO61" s="72"/>
      <c r="CP61" s="72"/>
      <c r="CQ61" s="72"/>
      <c r="CR61" s="73"/>
      <c r="CS61" s="121">
        <f aca="true" t="shared" si="12" ref="CS61:CX61">2938330*1.2</f>
        <v>3525996</v>
      </c>
      <c r="CT61" s="122">
        <f t="shared" si="12"/>
        <v>3525996</v>
      </c>
      <c r="CU61" s="122">
        <f t="shared" si="12"/>
        <v>3525996</v>
      </c>
      <c r="CV61" s="122">
        <f t="shared" si="12"/>
        <v>3525996</v>
      </c>
      <c r="CW61" s="122">
        <f t="shared" si="12"/>
        <v>3525996</v>
      </c>
      <c r="CX61" s="123">
        <f t="shared" si="12"/>
        <v>3525996</v>
      </c>
      <c r="CY61" s="63" t="s">
        <v>343</v>
      </c>
      <c r="CZ61" s="66" t="s">
        <v>283</v>
      </c>
      <c r="DA61" s="67" t="s">
        <v>284</v>
      </c>
      <c r="DB61" s="67" t="s">
        <v>284</v>
      </c>
      <c r="DC61" s="67" t="s">
        <v>284</v>
      </c>
      <c r="DD61" s="67" t="s">
        <v>284</v>
      </c>
      <c r="DE61" s="67" t="s">
        <v>284</v>
      </c>
      <c r="DF61" s="67" t="s">
        <v>284</v>
      </c>
      <c r="DG61" s="67" t="s">
        <v>284</v>
      </c>
      <c r="DH61" s="67" t="s">
        <v>284</v>
      </c>
      <c r="DI61" s="67" t="s">
        <v>284</v>
      </c>
      <c r="DJ61" s="68" t="s">
        <v>284</v>
      </c>
      <c r="DK61" s="71" t="s">
        <v>381</v>
      </c>
      <c r="DL61" s="72" t="s">
        <v>246</v>
      </c>
      <c r="DM61" s="72" t="s">
        <v>246</v>
      </c>
      <c r="DN61" s="72" t="s">
        <v>246</v>
      </c>
      <c r="DO61" s="72" t="s">
        <v>246</v>
      </c>
      <c r="DP61" s="72" t="s">
        <v>246</v>
      </c>
      <c r="DQ61" s="72" t="s">
        <v>246</v>
      </c>
      <c r="DR61" s="72" t="s">
        <v>246</v>
      </c>
      <c r="DS61" s="72" t="s">
        <v>246</v>
      </c>
      <c r="DT61" s="72" t="s">
        <v>246</v>
      </c>
      <c r="DU61" s="72" t="s">
        <v>246</v>
      </c>
      <c r="DV61" s="73" t="s">
        <v>246</v>
      </c>
      <c r="DW61" s="71" t="s">
        <v>64</v>
      </c>
      <c r="DX61" s="72" t="s">
        <v>240</v>
      </c>
      <c r="DY61" s="72" t="s">
        <v>240</v>
      </c>
      <c r="DZ61" s="72" t="s">
        <v>240</v>
      </c>
      <c r="EA61" s="72" t="s">
        <v>240</v>
      </c>
      <c r="EB61" s="72" t="s">
        <v>240</v>
      </c>
      <c r="EC61" s="72" t="s">
        <v>240</v>
      </c>
      <c r="ED61" s="72" t="s">
        <v>240</v>
      </c>
      <c r="EE61" s="72" t="s">
        <v>240</v>
      </c>
      <c r="EF61" s="72" t="s">
        <v>240</v>
      </c>
      <c r="EG61" s="72" t="s">
        <v>240</v>
      </c>
      <c r="EH61" s="72" t="s">
        <v>240</v>
      </c>
      <c r="EI61" s="72" t="s">
        <v>240</v>
      </c>
      <c r="EJ61" s="73" t="s">
        <v>240</v>
      </c>
      <c r="EK61" s="209" t="s">
        <v>64</v>
      </c>
      <c r="EL61" s="210"/>
      <c r="EM61" s="210"/>
      <c r="EN61" s="210"/>
      <c r="EO61" s="210"/>
      <c r="EP61" s="210"/>
      <c r="EQ61" s="210"/>
      <c r="ER61" s="210"/>
      <c r="ES61" s="211"/>
      <c r="ET61" s="224"/>
      <c r="EU61" s="225"/>
      <c r="EV61" s="225"/>
      <c r="EW61" s="225"/>
      <c r="EX61" s="225"/>
      <c r="EY61" s="225"/>
      <c r="EZ61" s="225"/>
      <c r="FA61" s="226"/>
    </row>
    <row r="62" spans="1:157" s="38" customFormat="1" ht="88.5" customHeight="1">
      <c r="A62" s="66" t="s">
        <v>360</v>
      </c>
      <c r="B62" s="67"/>
      <c r="C62" s="67"/>
      <c r="D62" s="67"/>
      <c r="E62" s="67"/>
      <c r="F62" s="67"/>
      <c r="G62" s="67"/>
      <c r="H62" s="68"/>
      <c r="I62" s="66" t="s">
        <v>66</v>
      </c>
      <c r="J62" s="67" t="s">
        <v>301</v>
      </c>
      <c r="K62" s="67" t="s">
        <v>301</v>
      </c>
      <c r="L62" s="67" t="s">
        <v>301</v>
      </c>
      <c r="M62" s="67" t="s">
        <v>301</v>
      </c>
      <c r="N62" s="67" t="s">
        <v>301</v>
      </c>
      <c r="O62" s="67" t="s">
        <v>301</v>
      </c>
      <c r="P62" s="67" t="s">
        <v>301</v>
      </c>
      <c r="Q62" s="68" t="s">
        <v>301</v>
      </c>
      <c r="R62" s="66" t="s">
        <v>351</v>
      </c>
      <c r="S62" s="67" t="s">
        <v>302</v>
      </c>
      <c r="T62" s="67" t="s">
        <v>302</v>
      </c>
      <c r="U62" s="67" t="s">
        <v>302</v>
      </c>
      <c r="V62" s="67" t="s">
        <v>302</v>
      </c>
      <c r="W62" s="67" t="s">
        <v>302</v>
      </c>
      <c r="X62" s="67" t="s">
        <v>302</v>
      </c>
      <c r="Y62" s="67" t="s">
        <v>302</v>
      </c>
      <c r="Z62" s="68" t="s">
        <v>302</v>
      </c>
      <c r="AA62" s="118" t="s">
        <v>352</v>
      </c>
      <c r="AB62" s="119" t="s">
        <v>303</v>
      </c>
      <c r="AC62" s="119" t="s">
        <v>303</v>
      </c>
      <c r="AD62" s="119" t="s">
        <v>303</v>
      </c>
      <c r="AE62" s="119" t="s">
        <v>303</v>
      </c>
      <c r="AF62" s="119" t="s">
        <v>303</v>
      </c>
      <c r="AG62" s="119" t="s">
        <v>303</v>
      </c>
      <c r="AH62" s="119" t="s">
        <v>303</v>
      </c>
      <c r="AI62" s="119" t="s">
        <v>303</v>
      </c>
      <c r="AJ62" s="119" t="s">
        <v>303</v>
      </c>
      <c r="AK62" s="119" t="s">
        <v>303</v>
      </c>
      <c r="AL62" s="120" t="s">
        <v>303</v>
      </c>
      <c r="AM62" s="71" t="s">
        <v>100</v>
      </c>
      <c r="AN62" s="72" t="s">
        <v>100</v>
      </c>
      <c r="AO62" s="72" t="s">
        <v>100</v>
      </c>
      <c r="AP62" s="72" t="s">
        <v>100</v>
      </c>
      <c r="AQ62" s="72" t="s">
        <v>100</v>
      </c>
      <c r="AR62" s="72" t="s">
        <v>100</v>
      </c>
      <c r="AS62" s="72" t="s">
        <v>100</v>
      </c>
      <c r="AT62" s="72" t="s">
        <v>100</v>
      </c>
      <c r="AU62" s="72" t="s">
        <v>100</v>
      </c>
      <c r="AV62" s="72" t="s">
        <v>100</v>
      </c>
      <c r="AW62" s="72" t="s">
        <v>100</v>
      </c>
      <c r="AX62" s="72" t="s">
        <v>100</v>
      </c>
      <c r="AY62" s="72" t="s">
        <v>100</v>
      </c>
      <c r="AZ62" s="72" t="s">
        <v>100</v>
      </c>
      <c r="BA62" s="73" t="s">
        <v>100</v>
      </c>
      <c r="BB62" s="66">
        <v>796</v>
      </c>
      <c r="BC62" s="67">
        <v>796</v>
      </c>
      <c r="BD62" s="67">
        <v>796</v>
      </c>
      <c r="BE62" s="67">
        <v>796</v>
      </c>
      <c r="BF62" s="67">
        <v>796</v>
      </c>
      <c r="BG62" s="67">
        <v>796</v>
      </c>
      <c r="BH62" s="68">
        <v>796</v>
      </c>
      <c r="BI62" s="71" t="s">
        <v>304</v>
      </c>
      <c r="BJ62" s="72"/>
      <c r="BK62" s="72"/>
      <c r="BL62" s="72"/>
      <c r="BM62" s="72"/>
      <c r="BN62" s="72"/>
      <c r="BO62" s="72"/>
      <c r="BP62" s="72"/>
      <c r="BQ62" s="73"/>
      <c r="BR62" s="71">
        <v>1</v>
      </c>
      <c r="BS62" s="72"/>
      <c r="BT62" s="72"/>
      <c r="BU62" s="72"/>
      <c r="BV62" s="72"/>
      <c r="BW62" s="72"/>
      <c r="BX62" s="72"/>
      <c r="BY62" s="72"/>
      <c r="BZ62" s="72"/>
      <c r="CA62" s="72"/>
      <c r="CB62" s="73"/>
      <c r="CC62" s="191" t="s">
        <v>46</v>
      </c>
      <c r="CD62" s="192"/>
      <c r="CE62" s="192"/>
      <c r="CF62" s="192"/>
      <c r="CG62" s="192"/>
      <c r="CH62" s="192"/>
      <c r="CI62" s="193"/>
      <c r="CJ62" s="71" t="s">
        <v>172</v>
      </c>
      <c r="CK62" s="72"/>
      <c r="CL62" s="72"/>
      <c r="CM62" s="72"/>
      <c r="CN62" s="72"/>
      <c r="CO62" s="72"/>
      <c r="CP62" s="72"/>
      <c r="CQ62" s="72"/>
      <c r="CR62" s="73"/>
      <c r="CS62" s="121">
        <v>462809.52</v>
      </c>
      <c r="CT62" s="122"/>
      <c r="CU62" s="122"/>
      <c r="CV62" s="122"/>
      <c r="CW62" s="122"/>
      <c r="CX62" s="123"/>
      <c r="CY62" s="63" t="s">
        <v>257</v>
      </c>
      <c r="CZ62" s="66" t="s">
        <v>353</v>
      </c>
      <c r="DA62" s="67" t="s">
        <v>299</v>
      </c>
      <c r="DB62" s="67" t="s">
        <v>299</v>
      </c>
      <c r="DC62" s="67" t="s">
        <v>299</v>
      </c>
      <c r="DD62" s="67" t="s">
        <v>299</v>
      </c>
      <c r="DE62" s="67" t="s">
        <v>299</v>
      </c>
      <c r="DF62" s="67" t="s">
        <v>299</v>
      </c>
      <c r="DG62" s="67" t="s">
        <v>299</v>
      </c>
      <c r="DH62" s="67" t="s">
        <v>299</v>
      </c>
      <c r="DI62" s="67" t="s">
        <v>299</v>
      </c>
      <c r="DJ62" s="68" t="s">
        <v>299</v>
      </c>
      <c r="DK62" s="71" t="s">
        <v>381</v>
      </c>
      <c r="DL62" s="72" t="s">
        <v>246</v>
      </c>
      <c r="DM62" s="72" t="s">
        <v>246</v>
      </c>
      <c r="DN62" s="72" t="s">
        <v>246</v>
      </c>
      <c r="DO62" s="72" t="s">
        <v>246</v>
      </c>
      <c r="DP62" s="72" t="s">
        <v>246</v>
      </c>
      <c r="DQ62" s="72" t="s">
        <v>246</v>
      </c>
      <c r="DR62" s="72" t="s">
        <v>246</v>
      </c>
      <c r="DS62" s="72" t="s">
        <v>246</v>
      </c>
      <c r="DT62" s="72" t="s">
        <v>246</v>
      </c>
      <c r="DU62" s="72" t="s">
        <v>246</v>
      </c>
      <c r="DV62" s="73" t="s">
        <v>246</v>
      </c>
      <c r="DW62" s="71" t="s">
        <v>64</v>
      </c>
      <c r="DX62" s="72" t="s">
        <v>240</v>
      </c>
      <c r="DY62" s="72" t="s">
        <v>240</v>
      </c>
      <c r="DZ62" s="72" t="s">
        <v>240</v>
      </c>
      <c r="EA62" s="72" t="s">
        <v>240</v>
      </c>
      <c r="EB62" s="72" t="s">
        <v>240</v>
      </c>
      <c r="EC62" s="72" t="s">
        <v>240</v>
      </c>
      <c r="ED62" s="72" t="s">
        <v>240</v>
      </c>
      <c r="EE62" s="72" t="s">
        <v>240</v>
      </c>
      <c r="EF62" s="72" t="s">
        <v>240</v>
      </c>
      <c r="EG62" s="72" t="s">
        <v>240</v>
      </c>
      <c r="EH62" s="72" t="s">
        <v>240</v>
      </c>
      <c r="EI62" s="72" t="s">
        <v>240</v>
      </c>
      <c r="EJ62" s="73" t="s">
        <v>240</v>
      </c>
      <c r="EK62" s="209" t="s">
        <v>64</v>
      </c>
      <c r="EL62" s="210"/>
      <c r="EM62" s="210"/>
      <c r="EN62" s="210"/>
      <c r="EO62" s="210"/>
      <c r="EP62" s="210"/>
      <c r="EQ62" s="210"/>
      <c r="ER62" s="210"/>
      <c r="ES62" s="211"/>
      <c r="ET62" s="224"/>
      <c r="EU62" s="225"/>
      <c r="EV62" s="225"/>
      <c r="EW62" s="225"/>
      <c r="EX62" s="225"/>
      <c r="EY62" s="225"/>
      <c r="EZ62" s="225"/>
      <c r="FA62" s="226"/>
    </row>
    <row r="63" spans="1:157" s="28" customFormat="1" ht="66.75" customHeight="1">
      <c r="A63" s="66" t="s">
        <v>361</v>
      </c>
      <c r="B63" s="67"/>
      <c r="C63" s="67"/>
      <c r="D63" s="67"/>
      <c r="E63" s="67"/>
      <c r="F63" s="67"/>
      <c r="G63" s="67"/>
      <c r="H63" s="68"/>
      <c r="I63" s="66" t="s">
        <v>90</v>
      </c>
      <c r="J63" s="67"/>
      <c r="K63" s="67"/>
      <c r="L63" s="67"/>
      <c r="M63" s="67"/>
      <c r="N63" s="67"/>
      <c r="O63" s="67"/>
      <c r="P63" s="67"/>
      <c r="Q63" s="68"/>
      <c r="R63" s="66" t="s">
        <v>78</v>
      </c>
      <c r="S63" s="67"/>
      <c r="T63" s="67"/>
      <c r="U63" s="67"/>
      <c r="V63" s="67"/>
      <c r="W63" s="67"/>
      <c r="X63" s="67"/>
      <c r="Y63" s="67"/>
      <c r="Z63" s="68"/>
      <c r="AA63" s="71" t="s">
        <v>91</v>
      </c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3"/>
      <c r="AM63" s="71" t="s">
        <v>85</v>
      </c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3"/>
      <c r="BB63" s="66" t="s">
        <v>92</v>
      </c>
      <c r="BC63" s="67"/>
      <c r="BD63" s="67"/>
      <c r="BE63" s="67"/>
      <c r="BF63" s="67"/>
      <c r="BG63" s="67"/>
      <c r="BH63" s="68"/>
      <c r="BI63" s="71" t="s">
        <v>93</v>
      </c>
      <c r="BJ63" s="72"/>
      <c r="BK63" s="72"/>
      <c r="BL63" s="72"/>
      <c r="BM63" s="72"/>
      <c r="BN63" s="72"/>
      <c r="BO63" s="72"/>
      <c r="BP63" s="72"/>
      <c r="BQ63" s="73"/>
      <c r="BR63" s="71">
        <v>3</v>
      </c>
      <c r="BS63" s="72"/>
      <c r="BT63" s="72"/>
      <c r="BU63" s="72"/>
      <c r="BV63" s="72"/>
      <c r="BW63" s="72"/>
      <c r="BX63" s="72"/>
      <c r="BY63" s="72"/>
      <c r="BZ63" s="72"/>
      <c r="CA63" s="72"/>
      <c r="CB63" s="73"/>
      <c r="CC63" s="191" t="s">
        <v>46</v>
      </c>
      <c r="CD63" s="192"/>
      <c r="CE63" s="192"/>
      <c r="CF63" s="192"/>
      <c r="CG63" s="192"/>
      <c r="CH63" s="192"/>
      <c r="CI63" s="193"/>
      <c r="CJ63" s="71" t="s">
        <v>47</v>
      </c>
      <c r="CK63" s="72"/>
      <c r="CL63" s="72"/>
      <c r="CM63" s="72"/>
      <c r="CN63" s="72"/>
      <c r="CO63" s="72"/>
      <c r="CP63" s="72"/>
      <c r="CQ63" s="72"/>
      <c r="CR63" s="73"/>
      <c r="CS63" s="121">
        <v>210000</v>
      </c>
      <c r="CT63" s="122"/>
      <c r="CU63" s="122"/>
      <c r="CV63" s="122"/>
      <c r="CW63" s="122"/>
      <c r="CX63" s="123"/>
      <c r="CY63" s="63" t="s">
        <v>257</v>
      </c>
      <c r="CZ63" s="66" t="s">
        <v>251</v>
      </c>
      <c r="DA63" s="67"/>
      <c r="DB63" s="67"/>
      <c r="DC63" s="67"/>
      <c r="DD63" s="67"/>
      <c r="DE63" s="67"/>
      <c r="DF63" s="67"/>
      <c r="DG63" s="67"/>
      <c r="DH63" s="67"/>
      <c r="DI63" s="67"/>
      <c r="DJ63" s="68"/>
      <c r="DK63" s="71" t="s">
        <v>378</v>
      </c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3"/>
      <c r="DW63" s="71" t="s">
        <v>64</v>
      </c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3"/>
      <c r="EK63" s="209" t="s">
        <v>64</v>
      </c>
      <c r="EL63" s="210"/>
      <c r="EM63" s="210"/>
      <c r="EN63" s="210"/>
      <c r="EO63" s="210"/>
      <c r="EP63" s="210"/>
      <c r="EQ63" s="210"/>
      <c r="ER63" s="210"/>
      <c r="ES63" s="211"/>
      <c r="ET63" s="212"/>
      <c r="EU63" s="213"/>
      <c r="EV63" s="213"/>
      <c r="EW63" s="213"/>
      <c r="EX63" s="213"/>
      <c r="EY63" s="213"/>
      <c r="EZ63" s="213"/>
      <c r="FA63" s="214"/>
    </row>
    <row r="64" spans="1:157" s="28" customFormat="1" ht="113.25" customHeight="1">
      <c r="A64" s="66" t="s">
        <v>362</v>
      </c>
      <c r="B64" s="67"/>
      <c r="C64" s="67"/>
      <c r="D64" s="67"/>
      <c r="E64" s="67"/>
      <c r="F64" s="67"/>
      <c r="G64" s="67"/>
      <c r="H64" s="68"/>
      <c r="I64" s="66" t="s">
        <v>166</v>
      </c>
      <c r="J64" s="67"/>
      <c r="K64" s="67"/>
      <c r="L64" s="67"/>
      <c r="M64" s="67"/>
      <c r="N64" s="67"/>
      <c r="O64" s="67"/>
      <c r="P64" s="67"/>
      <c r="Q64" s="68"/>
      <c r="R64" s="66" t="s">
        <v>286</v>
      </c>
      <c r="S64" s="67"/>
      <c r="T64" s="67"/>
      <c r="U64" s="67"/>
      <c r="V64" s="67"/>
      <c r="W64" s="67"/>
      <c r="X64" s="67"/>
      <c r="Y64" s="67"/>
      <c r="Z64" s="68"/>
      <c r="AA64" s="118" t="s">
        <v>287</v>
      </c>
      <c r="AB64" s="119" t="s">
        <v>287</v>
      </c>
      <c r="AC64" s="119" t="s">
        <v>287</v>
      </c>
      <c r="AD64" s="119" t="s">
        <v>287</v>
      </c>
      <c r="AE64" s="119" t="s">
        <v>287</v>
      </c>
      <c r="AF64" s="119" t="s">
        <v>287</v>
      </c>
      <c r="AG64" s="119" t="s">
        <v>287</v>
      </c>
      <c r="AH64" s="119" t="s">
        <v>287</v>
      </c>
      <c r="AI64" s="119" t="s">
        <v>287</v>
      </c>
      <c r="AJ64" s="119" t="s">
        <v>287</v>
      </c>
      <c r="AK64" s="119" t="s">
        <v>287</v>
      </c>
      <c r="AL64" s="120" t="s">
        <v>287</v>
      </c>
      <c r="AM64" s="71" t="s">
        <v>100</v>
      </c>
      <c r="AN64" s="72" t="s">
        <v>100</v>
      </c>
      <c r="AO64" s="72" t="s">
        <v>100</v>
      </c>
      <c r="AP64" s="72" t="s">
        <v>100</v>
      </c>
      <c r="AQ64" s="72" t="s">
        <v>100</v>
      </c>
      <c r="AR64" s="72" t="s">
        <v>100</v>
      </c>
      <c r="AS64" s="72" t="s">
        <v>100</v>
      </c>
      <c r="AT64" s="72" t="s">
        <v>100</v>
      </c>
      <c r="AU64" s="72" t="s">
        <v>100</v>
      </c>
      <c r="AV64" s="72" t="s">
        <v>100</v>
      </c>
      <c r="AW64" s="72" t="s">
        <v>100</v>
      </c>
      <c r="AX64" s="72" t="s">
        <v>100</v>
      </c>
      <c r="AY64" s="72" t="s">
        <v>100</v>
      </c>
      <c r="AZ64" s="72" t="s">
        <v>100</v>
      </c>
      <c r="BA64" s="73" t="s">
        <v>100</v>
      </c>
      <c r="BB64" s="66" t="s">
        <v>103</v>
      </c>
      <c r="BC64" s="67"/>
      <c r="BD64" s="67"/>
      <c r="BE64" s="67"/>
      <c r="BF64" s="67"/>
      <c r="BG64" s="67"/>
      <c r="BH64" s="68"/>
      <c r="BI64" s="71" t="s">
        <v>104</v>
      </c>
      <c r="BJ64" s="72"/>
      <c r="BK64" s="72"/>
      <c r="BL64" s="72"/>
      <c r="BM64" s="72"/>
      <c r="BN64" s="72"/>
      <c r="BO64" s="72"/>
      <c r="BP64" s="72"/>
      <c r="BQ64" s="73"/>
      <c r="BR64" s="71">
        <v>73</v>
      </c>
      <c r="BS64" s="72"/>
      <c r="BT64" s="72"/>
      <c r="BU64" s="72"/>
      <c r="BV64" s="72"/>
      <c r="BW64" s="72"/>
      <c r="BX64" s="72"/>
      <c r="BY64" s="72"/>
      <c r="BZ64" s="72"/>
      <c r="CA64" s="72"/>
      <c r="CB64" s="73"/>
      <c r="CC64" s="191" t="s">
        <v>46</v>
      </c>
      <c r="CD64" s="192"/>
      <c r="CE64" s="192"/>
      <c r="CF64" s="192"/>
      <c r="CG64" s="192"/>
      <c r="CH64" s="192"/>
      <c r="CI64" s="193"/>
      <c r="CJ64" s="71" t="s">
        <v>172</v>
      </c>
      <c r="CK64" s="72"/>
      <c r="CL64" s="72"/>
      <c r="CM64" s="72"/>
      <c r="CN64" s="72"/>
      <c r="CO64" s="72"/>
      <c r="CP64" s="72"/>
      <c r="CQ64" s="72"/>
      <c r="CR64" s="73"/>
      <c r="CS64" s="121">
        <f aca="true" t="shared" si="13" ref="CS64:CX64">671030*1.2</f>
        <v>805236</v>
      </c>
      <c r="CT64" s="122">
        <f t="shared" si="13"/>
        <v>805236</v>
      </c>
      <c r="CU64" s="122">
        <f t="shared" si="13"/>
        <v>805236</v>
      </c>
      <c r="CV64" s="122">
        <f t="shared" si="13"/>
        <v>805236</v>
      </c>
      <c r="CW64" s="122">
        <f t="shared" si="13"/>
        <v>805236</v>
      </c>
      <c r="CX64" s="123">
        <f t="shared" si="13"/>
        <v>805236</v>
      </c>
      <c r="CY64" s="63" t="s">
        <v>257</v>
      </c>
      <c r="CZ64" s="66" t="s">
        <v>288</v>
      </c>
      <c r="DA64" s="67" t="s">
        <v>289</v>
      </c>
      <c r="DB64" s="67" t="s">
        <v>289</v>
      </c>
      <c r="DC64" s="67" t="s">
        <v>289</v>
      </c>
      <c r="DD64" s="67" t="s">
        <v>289</v>
      </c>
      <c r="DE64" s="67" t="s">
        <v>289</v>
      </c>
      <c r="DF64" s="67" t="s">
        <v>289</v>
      </c>
      <c r="DG64" s="67" t="s">
        <v>289</v>
      </c>
      <c r="DH64" s="67" t="s">
        <v>289</v>
      </c>
      <c r="DI64" s="67" t="s">
        <v>289</v>
      </c>
      <c r="DJ64" s="68" t="s">
        <v>289</v>
      </c>
      <c r="DK64" s="71" t="s">
        <v>381</v>
      </c>
      <c r="DL64" s="72" t="s">
        <v>246</v>
      </c>
      <c r="DM64" s="72" t="s">
        <v>246</v>
      </c>
      <c r="DN64" s="72" t="s">
        <v>246</v>
      </c>
      <c r="DO64" s="72" t="s">
        <v>246</v>
      </c>
      <c r="DP64" s="72" t="s">
        <v>246</v>
      </c>
      <c r="DQ64" s="72" t="s">
        <v>246</v>
      </c>
      <c r="DR64" s="72" t="s">
        <v>246</v>
      </c>
      <c r="DS64" s="72" t="s">
        <v>246</v>
      </c>
      <c r="DT64" s="72" t="s">
        <v>246</v>
      </c>
      <c r="DU64" s="72" t="s">
        <v>246</v>
      </c>
      <c r="DV64" s="73" t="s">
        <v>246</v>
      </c>
      <c r="DW64" s="71" t="s">
        <v>64</v>
      </c>
      <c r="DX64" s="72" t="s">
        <v>240</v>
      </c>
      <c r="DY64" s="72" t="s">
        <v>240</v>
      </c>
      <c r="DZ64" s="72" t="s">
        <v>240</v>
      </c>
      <c r="EA64" s="72" t="s">
        <v>240</v>
      </c>
      <c r="EB64" s="72" t="s">
        <v>240</v>
      </c>
      <c r="EC64" s="72" t="s">
        <v>240</v>
      </c>
      <c r="ED64" s="72" t="s">
        <v>240</v>
      </c>
      <c r="EE64" s="72" t="s">
        <v>240</v>
      </c>
      <c r="EF64" s="72" t="s">
        <v>240</v>
      </c>
      <c r="EG64" s="72" t="s">
        <v>240</v>
      </c>
      <c r="EH64" s="72" t="s">
        <v>240</v>
      </c>
      <c r="EI64" s="72" t="s">
        <v>240</v>
      </c>
      <c r="EJ64" s="73" t="s">
        <v>240</v>
      </c>
      <c r="EK64" s="209" t="s">
        <v>64</v>
      </c>
      <c r="EL64" s="210"/>
      <c r="EM64" s="210"/>
      <c r="EN64" s="210"/>
      <c r="EO64" s="210"/>
      <c r="EP64" s="210"/>
      <c r="EQ64" s="210"/>
      <c r="ER64" s="210"/>
      <c r="ES64" s="211"/>
      <c r="ET64" s="224"/>
      <c r="EU64" s="225"/>
      <c r="EV64" s="225"/>
      <c r="EW64" s="225"/>
      <c r="EX64" s="225"/>
      <c r="EY64" s="225"/>
      <c r="EZ64" s="225"/>
      <c r="FA64" s="226"/>
    </row>
    <row r="65" spans="1:157" s="28" customFormat="1" ht="112.5" customHeight="1">
      <c r="A65" s="66" t="s">
        <v>363</v>
      </c>
      <c r="B65" s="67"/>
      <c r="C65" s="67"/>
      <c r="D65" s="67"/>
      <c r="E65" s="67"/>
      <c r="F65" s="67"/>
      <c r="G65" s="67"/>
      <c r="H65" s="68"/>
      <c r="I65" s="66" t="s">
        <v>290</v>
      </c>
      <c r="J65" s="67" t="s">
        <v>291</v>
      </c>
      <c r="K65" s="67" t="s">
        <v>290</v>
      </c>
      <c r="L65" s="67" t="s">
        <v>291</v>
      </c>
      <c r="M65" s="67" t="s">
        <v>290</v>
      </c>
      <c r="N65" s="67" t="s">
        <v>291</v>
      </c>
      <c r="O65" s="67" t="s">
        <v>290</v>
      </c>
      <c r="P65" s="67" t="s">
        <v>291</v>
      </c>
      <c r="Q65" s="68" t="s">
        <v>290</v>
      </c>
      <c r="R65" s="66" t="s">
        <v>388</v>
      </c>
      <c r="S65" s="67" t="s">
        <v>290</v>
      </c>
      <c r="T65" s="67" t="s">
        <v>291</v>
      </c>
      <c r="U65" s="67" t="s">
        <v>290</v>
      </c>
      <c r="V65" s="67" t="s">
        <v>291</v>
      </c>
      <c r="W65" s="67" t="s">
        <v>290</v>
      </c>
      <c r="X65" s="67" t="s">
        <v>291</v>
      </c>
      <c r="Y65" s="67" t="s">
        <v>290</v>
      </c>
      <c r="Z65" s="68" t="s">
        <v>291</v>
      </c>
      <c r="AA65" s="118" t="s">
        <v>292</v>
      </c>
      <c r="AB65" s="119" t="s">
        <v>292</v>
      </c>
      <c r="AC65" s="119" t="s">
        <v>292</v>
      </c>
      <c r="AD65" s="119" t="s">
        <v>292</v>
      </c>
      <c r="AE65" s="119" t="s">
        <v>292</v>
      </c>
      <c r="AF65" s="119" t="s">
        <v>292</v>
      </c>
      <c r="AG65" s="119" t="s">
        <v>292</v>
      </c>
      <c r="AH65" s="119" t="s">
        <v>292</v>
      </c>
      <c r="AI65" s="119" t="s">
        <v>292</v>
      </c>
      <c r="AJ65" s="119" t="s">
        <v>292</v>
      </c>
      <c r="AK65" s="119" t="s">
        <v>292</v>
      </c>
      <c r="AL65" s="120" t="s">
        <v>292</v>
      </c>
      <c r="AM65" s="71" t="s">
        <v>100</v>
      </c>
      <c r="AN65" s="72" t="s">
        <v>100</v>
      </c>
      <c r="AO65" s="72" t="s">
        <v>100</v>
      </c>
      <c r="AP65" s="72" t="s">
        <v>100</v>
      </c>
      <c r="AQ65" s="72" t="s">
        <v>100</v>
      </c>
      <c r="AR65" s="72" t="s">
        <v>100</v>
      </c>
      <c r="AS65" s="72" t="s">
        <v>100</v>
      </c>
      <c r="AT65" s="72" t="s">
        <v>100</v>
      </c>
      <c r="AU65" s="72" t="s">
        <v>100</v>
      </c>
      <c r="AV65" s="72" t="s">
        <v>100</v>
      </c>
      <c r="AW65" s="72" t="s">
        <v>100</v>
      </c>
      <c r="AX65" s="72" t="s">
        <v>100</v>
      </c>
      <c r="AY65" s="72" t="s">
        <v>100</v>
      </c>
      <c r="AZ65" s="72" t="s">
        <v>100</v>
      </c>
      <c r="BA65" s="73" t="s">
        <v>100</v>
      </c>
      <c r="BB65" s="66" t="s">
        <v>59</v>
      </c>
      <c r="BC65" s="67"/>
      <c r="BD65" s="67"/>
      <c r="BE65" s="67"/>
      <c r="BF65" s="67"/>
      <c r="BG65" s="67"/>
      <c r="BH65" s="68"/>
      <c r="BI65" s="71" t="s">
        <v>60</v>
      </c>
      <c r="BJ65" s="72"/>
      <c r="BK65" s="72"/>
      <c r="BL65" s="72"/>
      <c r="BM65" s="72"/>
      <c r="BN65" s="72"/>
      <c r="BO65" s="72"/>
      <c r="BP65" s="72"/>
      <c r="BQ65" s="73"/>
      <c r="BR65" s="71">
        <v>1</v>
      </c>
      <c r="BS65" s="72"/>
      <c r="BT65" s="72"/>
      <c r="BU65" s="72"/>
      <c r="BV65" s="72"/>
      <c r="BW65" s="72"/>
      <c r="BX65" s="72"/>
      <c r="BY65" s="72"/>
      <c r="BZ65" s="72"/>
      <c r="CA65" s="72"/>
      <c r="CB65" s="73"/>
      <c r="CC65" s="191" t="s">
        <v>46</v>
      </c>
      <c r="CD65" s="192"/>
      <c r="CE65" s="192"/>
      <c r="CF65" s="192"/>
      <c r="CG65" s="192"/>
      <c r="CH65" s="192"/>
      <c r="CI65" s="193"/>
      <c r="CJ65" s="71" t="s">
        <v>172</v>
      </c>
      <c r="CK65" s="72"/>
      <c r="CL65" s="72"/>
      <c r="CM65" s="72"/>
      <c r="CN65" s="72"/>
      <c r="CO65" s="72"/>
      <c r="CP65" s="72"/>
      <c r="CQ65" s="72"/>
      <c r="CR65" s="73"/>
      <c r="CS65" s="121">
        <f aca="true" t="shared" si="14" ref="CS65:CX65">666650*1.2</f>
        <v>799980</v>
      </c>
      <c r="CT65" s="122">
        <f t="shared" si="14"/>
        <v>799980</v>
      </c>
      <c r="CU65" s="122">
        <f t="shared" si="14"/>
        <v>799980</v>
      </c>
      <c r="CV65" s="122">
        <f t="shared" si="14"/>
        <v>799980</v>
      </c>
      <c r="CW65" s="122">
        <f t="shared" si="14"/>
        <v>799980</v>
      </c>
      <c r="CX65" s="123">
        <f t="shared" si="14"/>
        <v>799980</v>
      </c>
      <c r="CY65" s="63" t="s">
        <v>257</v>
      </c>
      <c r="CZ65" s="66" t="s">
        <v>288</v>
      </c>
      <c r="DA65" s="67" t="s">
        <v>289</v>
      </c>
      <c r="DB65" s="67" t="s">
        <v>289</v>
      </c>
      <c r="DC65" s="67" t="s">
        <v>289</v>
      </c>
      <c r="DD65" s="67" t="s">
        <v>289</v>
      </c>
      <c r="DE65" s="67" t="s">
        <v>289</v>
      </c>
      <c r="DF65" s="67" t="s">
        <v>289</v>
      </c>
      <c r="DG65" s="67" t="s">
        <v>289</v>
      </c>
      <c r="DH65" s="67" t="s">
        <v>289</v>
      </c>
      <c r="DI65" s="67" t="s">
        <v>289</v>
      </c>
      <c r="DJ65" s="68" t="s">
        <v>289</v>
      </c>
      <c r="DK65" s="71" t="s">
        <v>381</v>
      </c>
      <c r="DL65" s="72" t="s">
        <v>246</v>
      </c>
      <c r="DM65" s="72" t="s">
        <v>246</v>
      </c>
      <c r="DN65" s="72" t="s">
        <v>246</v>
      </c>
      <c r="DO65" s="72" t="s">
        <v>246</v>
      </c>
      <c r="DP65" s="72" t="s">
        <v>246</v>
      </c>
      <c r="DQ65" s="72" t="s">
        <v>246</v>
      </c>
      <c r="DR65" s="72" t="s">
        <v>246</v>
      </c>
      <c r="DS65" s="72" t="s">
        <v>246</v>
      </c>
      <c r="DT65" s="72" t="s">
        <v>246</v>
      </c>
      <c r="DU65" s="72" t="s">
        <v>246</v>
      </c>
      <c r="DV65" s="73" t="s">
        <v>246</v>
      </c>
      <c r="DW65" s="71" t="s">
        <v>64</v>
      </c>
      <c r="DX65" s="72" t="s">
        <v>240</v>
      </c>
      <c r="DY65" s="72" t="s">
        <v>240</v>
      </c>
      <c r="DZ65" s="72" t="s">
        <v>240</v>
      </c>
      <c r="EA65" s="72" t="s">
        <v>240</v>
      </c>
      <c r="EB65" s="72" t="s">
        <v>240</v>
      </c>
      <c r="EC65" s="72" t="s">
        <v>240</v>
      </c>
      <c r="ED65" s="72" t="s">
        <v>240</v>
      </c>
      <c r="EE65" s="72" t="s">
        <v>240</v>
      </c>
      <c r="EF65" s="72" t="s">
        <v>240</v>
      </c>
      <c r="EG65" s="72" t="s">
        <v>240</v>
      </c>
      <c r="EH65" s="72" t="s">
        <v>240</v>
      </c>
      <c r="EI65" s="72" t="s">
        <v>240</v>
      </c>
      <c r="EJ65" s="73" t="s">
        <v>240</v>
      </c>
      <c r="EK65" s="209" t="s">
        <v>64</v>
      </c>
      <c r="EL65" s="210"/>
      <c r="EM65" s="210"/>
      <c r="EN65" s="210"/>
      <c r="EO65" s="210"/>
      <c r="EP65" s="210"/>
      <c r="EQ65" s="210"/>
      <c r="ER65" s="210"/>
      <c r="ES65" s="211"/>
      <c r="ET65" s="224"/>
      <c r="EU65" s="225"/>
      <c r="EV65" s="225"/>
      <c r="EW65" s="225"/>
      <c r="EX65" s="225"/>
      <c r="EY65" s="225"/>
      <c r="EZ65" s="225"/>
      <c r="FA65" s="226"/>
    </row>
    <row r="66" spans="1:157" s="28" customFormat="1" ht="116.25" customHeight="1">
      <c r="A66" s="66" t="s">
        <v>364</v>
      </c>
      <c r="B66" s="67"/>
      <c r="C66" s="67"/>
      <c r="D66" s="67"/>
      <c r="E66" s="67"/>
      <c r="F66" s="67"/>
      <c r="G66" s="67"/>
      <c r="H66" s="68"/>
      <c r="I66" s="66" t="s">
        <v>166</v>
      </c>
      <c r="J66" s="67" t="s">
        <v>166</v>
      </c>
      <c r="K66" s="67" t="s">
        <v>166</v>
      </c>
      <c r="L66" s="67" t="s">
        <v>166</v>
      </c>
      <c r="M66" s="67" t="s">
        <v>166</v>
      </c>
      <c r="N66" s="67" t="s">
        <v>166</v>
      </c>
      <c r="O66" s="67" t="s">
        <v>166</v>
      </c>
      <c r="P66" s="67" t="s">
        <v>166</v>
      </c>
      <c r="Q66" s="68" t="s">
        <v>166</v>
      </c>
      <c r="R66" s="66" t="s">
        <v>293</v>
      </c>
      <c r="S66" s="67" t="s">
        <v>293</v>
      </c>
      <c r="T66" s="67" t="s">
        <v>293</v>
      </c>
      <c r="U66" s="67" t="s">
        <v>293</v>
      </c>
      <c r="V66" s="67" t="s">
        <v>293</v>
      </c>
      <c r="W66" s="67" t="s">
        <v>293</v>
      </c>
      <c r="X66" s="67" t="s">
        <v>293</v>
      </c>
      <c r="Y66" s="67" t="s">
        <v>293</v>
      </c>
      <c r="Z66" s="68" t="s">
        <v>293</v>
      </c>
      <c r="AA66" s="118" t="s">
        <v>294</v>
      </c>
      <c r="AB66" s="119" t="s">
        <v>294</v>
      </c>
      <c r="AC66" s="119" t="s">
        <v>294</v>
      </c>
      <c r="AD66" s="119" t="s">
        <v>294</v>
      </c>
      <c r="AE66" s="119" t="s">
        <v>294</v>
      </c>
      <c r="AF66" s="119" t="s">
        <v>294</v>
      </c>
      <c r="AG66" s="119" t="s">
        <v>294</v>
      </c>
      <c r="AH66" s="119" t="s">
        <v>294</v>
      </c>
      <c r="AI66" s="119" t="s">
        <v>294</v>
      </c>
      <c r="AJ66" s="119" t="s">
        <v>294</v>
      </c>
      <c r="AK66" s="119" t="s">
        <v>294</v>
      </c>
      <c r="AL66" s="120" t="s">
        <v>294</v>
      </c>
      <c r="AM66" s="71" t="s">
        <v>100</v>
      </c>
      <c r="AN66" s="72" t="s">
        <v>100</v>
      </c>
      <c r="AO66" s="72" t="s">
        <v>100</v>
      </c>
      <c r="AP66" s="72" t="s">
        <v>100</v>
      </c>
      <c r="AQ66" s="72" t="s">
        <v>100</v>
      </c>
      <c r="AR66" s="72" t="s">
        <v>100</v>
      </c>
      <c r="AS66" s="72" t="s">
        <v>100</v>
      </c>
      <c r="AT66" s="72" t="s">
        <v>100</v>
      </c>
      <c r="AU66" s="72" t="s">
        <v>100</v>
      </c>
      <c r="AV66" s="72" t="s">
        <v>100</v>
      </c>
      <c r="AW66" s="72" t="s">
        <v>100</v>
      </c>
      <c r="AX66" s="72" t="s">
        <v>100</v>
      </c>
      <c r="AY66" s="72" t="s">
        <v>100</v>
      </c>
      <c r="AZ66" s="72" t="s">
        <v>100</v>
      </c>
      <c r="BA66" s="73" t="s">
        <v>100</v>
      </c>
      <c r="BB66" s="66" t="s">
        <v>103</v>
      </c>
      <c r="BC66" s="67"/>
      <c r="BD66" s="67"/>
      <c r="BE66" s="67"/>
      <c r="BF66" s="67"/>
      <c r="BG66" s="67"/>
      <c r="BH66" s="68"/>
      <c r="BI66" s="71" t="s">
        <v>104</v>
      </c>
      <c r="BJ66" s="72"/>
      <c r="BK66" s="72"/>
      <c r="BL66" s="72"/>
      <c r="BM66" s="72"/>
      <c r="BN66" s="72"/>
      <c r="BO66" s="72"/>
      <c r="BP66" s="72"/>
      <c r="BQ66" s="73"/>
      <c r="BR66" s="71">
        <v>130</v>
      </c>
      <c r="BS66" s="72"/>
      <c r="BT66" s="72"/>
      <c r="BU66" s="72"/>
      <c r="BV66" s="72"/>
      <c r="BW66" s="72"/>
      <c r="BX66" s="72"/>
      <c r="BY66" s="72"/>
      <c r="BZ66" s="72"/>
      <c r="CA66" s="72"/>
      <c r="CB66" s="73"/>
      <c r="CC66" s="191" t="s">
        <v>46</v>
      </c>
      <c r="CD66" s="192"/>
      <c r="CE66" s="192"/>
      <c r="CF66" s="192"/>
      <c r="CG66" s="192"/>
      <c r="CH66" s="192"/>
      <c r="CI66" s="193"/>
      <c r="CJ66" s="71" t="s">
        <v>172</v>
      </c>
      <c r="CK66" s="72"/>
      <c r="CL66" s="72"/>
      <c r="CM66" s="72"/>
      <c r="CN66" s="72"/>
      <c r="CO66" s="72"/>
      <c r="CP66" s="72"/>
      <c r="CQ66" s="72"/>
      <c r="CR66" s="73"/>
      <c r="CS66" s="121">
        <f aca="true" t="shared" si="15" ref="CS66:CX66">1376410*1.2</f>
        <v>1651692</v>
      </c>
      <c r="CT66" s="122">
        <f t="shared" si="15"/>
        <v>1651692</v>
      </c>
      <c r="CU66" s="122">
        <f t="shared" si="15"/>
        <v>1651692</v>
      </c>
      <c r="CV66" s="122">
        <f t="shared" si="15"/>
        <v>1651692</v>
      </c>
      <c r="CW66" s="122">
        <f t="shared" si="15"/>
        <v>1651692</v>
      </c>
      <c r="CX66" s="123">
        <f t="shared" si="15"/>
        <v>1651692</v>
      </c>
      <c r="CY66" s="63" t="s">
        <v>257</v>
      </c>
      <c r="CZ66" s="66" t="s">
        <v>288</v>
      </c>
      <c r="DA66" s="67" t="s">
        <v>289</v>
      </c>
      <c r="DB66" s="67" t="s">
        <v>289</v>
      </c>
      <c r="DC66" s="67" t="s">
        <v>289</v>
      </c>
      <c r="DD66" s="67" t="s">
        <v>289</v>
      </c>
      <c r="DE66" s="67" t="s">
        <v>289</v>
      </c>
      <c r="DF66" s="67" t="s">
        <v>289</v>
      </c>
      <c r="DG66" s="67" t="s">
        <v>289</v>
      </c>
      <c r="DH66" s="67" t="s">
        <v>289</v>
      </c>
      <c r="DI66" s="67" t="s">
        <v>289</v>
      </c>
      <c r="DJ66" s="68" t="s">
        <v>289</v>
      </c>
      <c r="DK66" s="71" t="s">
        <v>381</v>
      </c>
      <c r="DL66" s="72" t="s">
        <v>246</v>
      </c>
      <c r="DM66" s="72" t="s">
        <v>246</v>
      </c>
      <c r="DN66" s="72" t="s">
        <v>246</v>
      </c>
      <c r="DO66" s="72" t="s">
        <v>246</v>
      </c>
      <c r="DP66" s="72" t="s">
        <v>246</v>
      </c>
      <c r="DQ66" s="72" t="s">
        <v>246</v>
      </c>
      <c r="DR66" s="72" t="s">
        <v>246</v>
      </c>
      <c r="DS66" s="72" t="s">
        <v>246</v>
      </c>
      <c r="DT66" s="72" t="s">
        <v>246</v>
      </c>
      <c r="DU66" s="72" t="s">
        <v>246</v>
      </c>
      <c r="DV66" s="73" t="s">
        <v>246</v>
      </c>
      <c r="DW66" s="71" t="s">
        <v>64</v>
      </c>
      <c r="DX66" s="72" t="s">
        <v>240</v>
      </c>
      <c r="DY66" s="72" t="s">
        <v>240</v>
      </c>
      <c r="DZ66" s="72" t="s">
        <v>240</v>
      </c>
      <c r="EA66" s="72" t="s">
        <v>240</v>
      </c>
      <c r="EB66" s="72" t="s">
        <v>240</v>
      </c>
      <c r="EC66" s="72" t="s">
        <v>240</v>
      </c>
      <c r="ED66" s="72" t="s">
        <v>240</v>
      </c>
      <c r="EE66" s="72" t="s">
        <v>240</v>
      </c>
      <c r="EF66" s="72" t="s">
        <v>240</v>
      </c>
      <c r="EG66" s="72" t="s">
        <v>240</v>
      </c>
      <c r="EH66" s="72" t="s">
        <v>240</v>
      </c>
      <c r="EI66" s="72" t="s">
        <v>240</v>
      </c>
      <c r="EJ66" s="73" t="s">
        <v>240</v>
      </c>
      <c r="EK66" s="209" t="s">
        <v>64</v>
      </c>
      <c r="EL66" s="210"/>
      <c r="EM66" s="210"/>
      <c r="EN66" s="210"/>
      <c r="EO66" s="210"/>
      <c r="EP66" s="210"/>
      <c r="EQ66" s="210"/>
      <c r="ER66" s="210"/>
      <c r="ES66" s="211"/>
      <c r="ET66" s="224"/>
      <c r="EU66" s="225"/>
      <c r="EV66" s="225"/>
      <c r="EW66" s="225"/>
      <c r="EX66" s="225"/>
      <c r="EY66" s="225"/>
      <c r="EZ66" s="225"/>
      <c r="FA66" s="226"/>
    </row>
    <row r="67" spans="1:157" s="28" customFormat="1" ht="106.5" customHeight="1">
      <c r="A67" s="66" t="s">
        <v>365</v>
      </c>
      <c r="B67" s="67"/>
      <c r="C67" s="67"/>
      <c r="D67" s="67"/>
      <c r="E67" s="67"/>
      <c r="F67" s="67"/>
      <c r="G67" s="67"/>
      <c r="H67" s="68"/>
      <c r="I67" s="66" t="s">
        <v>166</v>
      </c>
      <c r="J67" s="67">
        <v>42</v>
      </c>
      <c r="K67" s="67">
        <v>42</v>
      </c>
      <c r="L67" s="67">
        <v>42</v>
      </c>
      <c r="M67" s="67">
        <v>42</v>
      </c>
      <c r="N67" s="67">
        <v>42</v>
      </c>
      <c r="O67" s="67">
        <v>42</v>
      </c>
      <c r="P67" s="67">
        <v>42</v>
      </c>
      <c r="Q67" s="68">
        <v>42</v>
      </c>
      <c r="R67" s="66" t="s">
        <v>293</v>
      </c>
      <c r="S67" s="67">
        <v>42</v>
      </c>
      <c r="T67" s="67">
        <v>42</v>
      </c>
      <c r="U67" s="67">
        <v>42</v>
      </c>
      <c r="V67" s="67">
        <v>42</v>
      </c>
      <c r="W67" s="67">
        <v>42</v>
      </c>
      <c r="X67" s="67">
        <v>42</v>
      </c>
      <c r="Y67" s="67">
        <v>42</v>
      </c>
      <c r="Z67" s="68">
        <v>42</v>
      </c>
      <c r="AA67" s="118" t="s">
        <v>295</v>
      </c>
      <c r="AB67" s="119" t="s">
        <v>295</v>
      </c>
      <c r="AC67" s="119" t="s">
        <v>295</v>
      </c>
      <c r="AD67" s="119" t="s">
        <v>295</v>
      </c>
      <c r="AE67" s="119" t="s">
        <v>295</v>
      </c>
      <c r="AF67" s="119" t="s">
        <v>295</v>
      </c>
      <c r="AG67" s="119" t="s">
        <v>295</v>
      </c>
      <c r="AH67" s="119" t="s">
        <v>295</v>
      </c>
      <c r="AI67" s="119" t="s">
        <v>295</v>
      </c>
      <c r="AJ67" s="119" t="s">
        <v>295</v>
      </c>
      <c r="AK67" s="119" t="s">
        <v>295</v>
      </c>
      <c r="AL67" s="120" t="s">
        <v>295</v>
      </c>
      <c r="AM67" s="71" t="s">
        <v>100</v>
      </c>
      <c r="AN67" s="72" t="s">
        <v>100</v>
      </c>
      <c r="AO67" s="72" t="s">
        <v>100</v>
      </c>
      <c r="AP67" s="72" t="s">
        <v>100</v>
      </c>
      <c r="AQ67" s="72" t="s">
        <v>100</v>
      </c>
      <c r="AR67" s="72" t="s">
        <v>100</v>
      </c>
      <c r="AS67" s="72" t="s">
        <v>100</v>
      </c>
      <c r="AT67" s="72" t="s">
        <v>100</v>
      </c>
      <c r="AU67" s="72" t="s">
        <v>100</v>
      </c>
      <c r="AV67" s="72" t="s">
        <v>100</v>
      </c>
      <c r="AW67" s="72" t="s">
        <v>100</v>
      </c>
      <c r="AX67" s="72" t="s">
        <v>100</v>
      </c>
      <c r="AY67" s="72" t="s">
        <v>100</v>
      </c>
      <c r="AZ67" s="72" t="s">
        <v>100</v>
      </c>
      <c r="BA67" s="73" t="s">
        <v>100</v>
      </c>
      <c r="BB67" s="66" t="s">
        <v>59</v>
      </c>
      <c r="BC67" s="67"/>
      <c r="BD67" s="67"/>
      <c r="BE67" s="67"/>
      <c r="BF67" s="67"/>
      <c r="BG67" s="67"/>
      <c r="BH67" s="68"/>
      <c r="BI67" s="71" t="s">
        <v>60</v>
      </c>
      <c r="BJ67" s="72"/>
      <c r="BK67" s="72"/>
      <c r="BL67" s="72"/>
      <c r="BM67" s="72"/>
      <c r="BN67" s="72"/>
      <c r="BO67" s="72"/>
      <c r="BP67" s="72"/>
      <c r="BQ67" s="73"/>
      <c r="BR67" s="71">
        <v>1</v>
      </c>
      <c r="BS67" s="72"/>
      <c r="BT67" s="72"/>
      <c r="BU67" s="72"/>
      <c r="BV67" s="72"/>
      <c r="BW67" s="72"/>
      <c r="BX67" s="72"/>
      <c r="BY67" s="72"/>
      <c r="BZ67" s="72"/>
      <c r="CA67" s="72"/>
      <c r="CB67" s="73"/>
      <c r="CC67" s="191" t="s">
        <v>46</v>
      </c>
      <c r="CD67" s="192"/>
      <c r="CE67" s="192"/>
      <c r="CF67" s="192"/>
      <c r="CG67" s="192"/>
      <c r="CH67" s="192"/>
      <c r="CI67" s="193"/>
      <c r="CJ67" s="71" t="s">
        <v>172</v>
      </c>
      <c r="CK67" s="72"/>
      <c r="CL67" s="72"/>
      <c r="CM67" s="72"/>
      <c r="CN67" s="72"/>
      <c r="CO67" s="72"/>
      <c r="CP67" s="72"/>
      <c r="CQ67" s="72"/>
      <c r="CR67" s="73"/>
      <c r="CS67" s="121">
        <f aca="true" t="shared" si="16" ref="CS67:CX67">154600*1.2</f>
        <v>185520</v>
      </c>
      <c r="CT67" s="122">
        <f t="shared" si="16"/>
        <v>185520</v>
      </c>
      <c r="CU67" s="122">
        <f t="shared" si="16"/>
        <v>185520</v>
      </c>
      <c r="CV67" s="122">
        <f t="shared" si="16"/>
        <v>185520</v>
      </c>
      <c r="CW67" s="122">
        <f t="shared" si="16"/>
        <v>185520</v>
      </c>
      <c r="CX67" s="123">
        <f t="shared" si="16"/>
        <v>185520</v>
      </c>
      <c r="CY67" s="63" t="s">
        <v>257</v>
      </c>
      <c r="CZ67" s="66" t="s">
        <v>288</v>
      </c>
      <c r="DA67" s="67" t="s">
        <v>289</v>
      </c>
      <c r="DB67" s="67" t="s">
        <v>289</v>
      </c>
      <c r="DC67" s="67" t="s">
        <v>289</v>
      </c>
      <c r="DD67" s="67" t="s">
        <v>289</v>
      </c>
      <c r="DE67" s="67" t="s">
        <v>289</v>
      </c>
      <c r="DF67" s="67" t="s">
        <v>289</v>
      </c>
      <c r="DG67" s="67" t="s">
        <v>289</v>
      </c>
      <c r="DH67" s="67" t="s">
        <v>289</v>
      </c>
      <c r="DI67" s="67" t="s">
        <v>289</v>
      </c>
      <c r="DJ67" s="68" t="s">
        <v>289</v>
      </c>
      <c r="DK67" s="71" t="s">
        <v>381</v>
      </c>
      <c r="DL67" s="72" t="s">
        <v>246</v>
      </c>
      <c r="DM67" s="72" t="s">
        <v>246</v>
      </c>
      <c r="DN67" s="72" t="s">
        <v>246</v>
      </c>
      <c r="DO67" s="72" t="s">
        <v>246</v>
      </c>
      <c r="DP67" s="72" t="s">
        <v>246</v>
      </c>
      <c r="DQ67" s="72" t="s">
        <v>246</v>
      </c>
      <c r="DR67" s="72" t="s">
        <v>246</v>
      </c>
      <c r="DS67" s="72" t="s">
        <v>246</v>
      </c>
      <c r="DT67" s="72" t="s">
        <v>246</v>
      </c>
      <c r="DU67" s="72" t="s">
        <v>246</v>
      </c>
      <c r="DV67" s="73" t="s">
        <v>246</v>
      </c>
      <c r="DW67" s="71" t="s">
        <v>64</v>
      </c>
      <c r="DX67" s="72" t="s">
        <v>240</v>
      </c>
      <c r="DY67" s="72" t="s">
        <v>240</v>
      </c>
      <c r="DZ67" s="72" t="s">
        <v>240</v>
      </c>
      <c r="EA67" s="72" t="s">
        <v>240</v>
      </c>
      <c r="EB67" s="72" t="s">
        <v>240</v>
      </c>
      <c r="EC67" s="72" t="s">
        <v>240</v>
      </c>
      <c r="ED67" s="72" t="s">
        <v>240</v>
      </c>
      <c r="EE67" s="72" t="s">
        <v>240</v>
      </c>
      <c r="EF67" s="72" t="s">
        <v>240</v>
      </c>
      <c r="EG67" s="72" t="s">
        <v>240</v>
      </c>
      <c r="EH67" s="72" t="s">
        <v>240</v>
      </c>
      <c r="EI67" s="72" t="s">
        <v>240</v>
      </c>
      <c r="EJ67" s="73" t="s">
        <v>240</v>
      </c>
      <c r="EK67" s="209" t="s">
        <v>64</v>
      </c>
      <c r="EL67" s="210"/>
      <c r="EM67" s="210"/>
      <c r="EN67" s="210"/>
      <c r="EO67" s="210"/>
      <c r="EP67" s="210"/>
      <c r="EQ67" s="210"/>
      <c r="ER67" s="210"/>
      <c r="ES67" s="211"/>
      <c r="ET67" s="224"/>
      <c r="EU67" s="225"/>
      <c r="EV67" s="225"/>
      <c r="EW67" s="225"/>
      <c r="EX67" s="225"/>
      <c r="EY67" s="225"/>
      <c r="EZ67" s="225"/>
      <c r="FA67" s="226"/>
    </row>
    <row r="68" spans="1:157" s="28" customFormat="1" ht="118.5" customHeight="1">
      <c r="A68" s="66" t="s">
        <v>366</v>
      </c>
      <c r="B68" s="67"/>
      <c r="C68" s="67"/>
      <c r="D68" s="67"/>
      <c r="E68" s="67"/>
      <c r="F68" s="67"/>
      <c r="G68" s="67"/>
      <c r="H68" s="68"/>
      <c r="I68" s="66" t="s">
        <v>371</v>
      </c>
      <c r="J68" s="67" t="s">
        <v>114</v>
      </c>
      <c r="K68" s="67" t="s">
        <v>114</v>
      </c>
      <c r="L68" s="67" t="s">
        <v>114</v>
      </c>
      <c r="M68" s="67" t="s">
        <v>114</v>
      </c>
      <c r="N68" s="67" t="s">
        <v>114</v>
      </c>
      <c r="O68" s="67" t="s">
        <v>114</v>
      </c>
      <c r="P68" s="67" t="s">
        <v>114</v>
      </c>
      <c r="Q68" s="68" t="s">
        <v>114</v>
      </c>
      <c r="R68" s="66" t="s">
        <v>115</v>
      </c>
      <c r="S68" s="67" t="s">
        <v>115</v>
      </c>
      <c r="T68" s="67" t="s">
        <v>115</v>
      </c>
      <c r="U68" s="67" t="s">
        <v>115</v>
      </c>
      <c r="V68" s="67" t="s">
        <v>115</v>
      </c>
      <c r="W68" s="67" t="s">
        <v>115</v>
      </c>
      <c r="X68" s="67" t="s">
        <v>115</v>
      </c>
      <c r="Y68" s="67" t="s">
        <v>115</v>
      </c>
      <c r="Z68" s="68" t="s">
        <v>115</v>
      </c>
      <c r="AA68" s="118" t="s">
        <v>296</v>
      </c>
      <c r="AB68" s="119" t="s">
        <v>296</v>
      </c>
      <c r="AC68" s="119" t="s">
        <v>296</v>
      </c>
      <c r="AD68" s="119" t="s">
        <v>296</v>
      </c>
      <c r="AE68" s="119" t="s">
        <v>296</v>
      </c>
      <c r="AF68" s="119" t="s">
        <v>296</v>
      </c>
      <c r="AG68" s="119" t="s">
        <v>296</v>
      </c>
      <c r="AH68" s="119" t="s">
        <v>296</v>
      </c>
      <c r="AI68" s="119" t="s">
        <v>296</v>
      </c>
      <c r="AJ68" s="119" t="s">
        <v>296</v>
      </c>
      <c r="AK68" s="119" t="s">
        <v>296</v>
      </c>
      <c r="AL68" s="120" t="s">
        <v>296</v>
      </c>
      <c r="AM68" s="71" t="s">
        <v>100</v>
      </c>
      <c r="AN68" s="72" t="s">
        <v>100</v>
      </c>
      <c r="AO68" s="72" t="s">
        <v>100</v>
      </c>
      <c r="AP68" s="72" t="s">
        <v>100</v>
      </c>
      <c r="AQ68" s="72" t="s">
        <v>100</v>
      </c>
      <c r="AR68" s="72" t="s">
        <v>100</v>
      </c>
      <c r="AS68" s="72" t="s">
        <v>100</v>
      </c>
      <c r="AT68" s="72" t="s">
        <v>100</v>
      </c>
      <c r="AU68" s="72" t="s">
        <v>100</v>
      </c>
      <c r="AV68" s="72" t="s">
        <v>100</v>
      </c>
      <c r="AW68" s="72" t="s">
        <v>100</v>
      </c>
      <c r="AX68" s="72" t="s">
        <v>100</v>
      </c>
      <c r="AY68" s="72" t="s">
        <v>100</v>
      </c>
      <c r="AZ68" s="72" t="s">
        <v>100</v>
      </c>
      <c r="BA68" s="73" t="s">
        <v>100</v>
      </c>
      <c r="BB68" s="66" t="s">
        <v>103</v>
      </c>
      <c r="BC68" s="67"/>
      <c r="BD68" s="67"/>
      <c r="BE68" s="67"/>
      <c r="BF68" s="67"/>
      <c r="BG68" s="67"/>
      <c r="BH68" s="68"/>
      <c r="BI68" s="71" t="s">
        <v>104</v>
      </c>
      <c r="BJ68" s="72"/>
      <c r="BK68" s="72"/>
      <c r="BL68" s="72"/>
      <c r="BM68" s="72"/>
      <c r="BN68" s="72"/>
      <c r="BO68" s="72"/>
      <c r="BP68" s="72"/>
      <c r="BQ68" s="73"/>
      <c r="BR68" s="71">
        <v>83</v>
      </c>
      <c r="BS68" s="72"/>
      <c r="BT68" s="72"/>
      <c r="BU68" s="72"/>
      <c r="BV68" s="72"/>
      <c r="BW68" s="72"/>
      <c r="BX68" s="72"/>
      <c r="BY68" s="72"/>
      <c r="BZ68" s="72"/>
      <c r="CA68" s="72"/>
      <c r="CB68" s="73"/>
      <c r="CC68" s="191" t="s">
        <v>46</v>
      </c>
      <c r="CD68" s="192"/>
      <c r="CE68" s="192"/>
      <c r="CF68" s="192"/>
      <c r="CG68" s="192"/>
      <c r="CH68" s="192"/>
      <c r="CI68" s="193"/>
      <c r="CJ68" s="71" t="s">
        <v>172</v>
      </c>
      <c r="CK68" s="72"/>
      <c r="CL68" s="72"/>
      <c r="CM68" s="72"/>
      <c r="CN68" s="72"/>
      <c r="CO68" s="72"/>
      <c r="CP68" s="72"/>
      <c r="CQ68" s="72"/>
      <c r="CR68" s="73"/>
      <c r="CS68" s="121">
        <f aca="true" t="shared" si="17" ref="CS68:CX68">3756000*1.2</f>
        <v>4507200</v>
      </c>
      <c r="CT68" s="122">
        <f t="shared" si="17"/>
        <v>4507200</v>
      </c>
      <c r="CU68" s="122">
        <f t="shared" si="17"/>
        <v>4507200</v>
      </c>
      <c r="CV68" s="122">
        <f t="shared" si="17"/>
        <v>4507200</v>
      </c>
      <c r="CW68" s="122">
        <f t="shared" si="17"/>
        <v>4507200</v>
      </c>
      <c r="CX68" s="123">
        <f t="shared" si="17"/>
        <v>4507200</v>
      </c>
      <c r="CY68" s="63" t="s">
        <v>257</v>
      </c>
      <c r="CZ68" s="66" t="s">
        <v>288</v>
      </c>
      <c r="DA68" s="67" t="s">
        <v>289</v>
      </c>
      <c r="DB68" s="67" t="s">
        <v>289</v>
      </c>
      <c r="DC68" s="67" t="s">
        <v>289</v>
      </c>
      <c r="DD68" s="67" t="s">
        <v>289</v>
      </c>
      <c r="DE68" s="67" t="s">
        <v>289</v>
      </c>
      <c r="DF68" s="67" t="s">
        <v>289</v>
      </c>
      <c r="DG68" s="67" t="s">
        <v>289</v>
      </c>
      <c r="DH68" s="67" t="s">
        <v>289</v>
      </c>
      <c r="DI68" s="67" t="s">
        <v>289</v>
      </c>
      <c r="DJ68" s="68" t="s">
        <v>289</v>
      </c>
      <c r="DK68" s="71" t="s">
        <v>381</v>
      </c>
      <c r="DL68" s="72" t="s">
        <v>246</v>
      </c>
      <c r="DM68" s="72" t="s">
        <v>246</v>
      </c>
      <c r="DN68" s="72" t="s">
        <v>246</v>
      </c>
      <c r="DO68" s="72" t="s">
        <v>246</v>
      </c>
      <c r="DP68" s="72" t="s">
        <v>246</v>
      </c>
      <c r="DQ68" s="72" t="s">
        <v>246</v>
      </c>
      <c r="DR68" s="72" t="s">
        <v>246</v>
      </c>
      <c r="DS68" s="72" t="s">
        <v>246</v>
      </c>
      <c r="DT68" s="72" t="s">
        <v>246</v>
      </c>
      <c r="DU68" s="72" t="s">
        <v>246</v>
      </c>
      <c r="DV68" s="73" t="s">
        <v>246</v>
      </c>
      <c r="DW68" s="71" t="s">
        <v>64</v>
      </c>
      <c r="DX68" s="72" t="s">
        <v>240</v>
      </c>
      <c r="DY68" s="72" t="s">
        <v>240</v>
      </c>
      <c r="DZ68" s="72" t="s">
        <v>240</v>
      </c>
      <c r="EA68" s="72" t="s">
        <v>240</v>
      </c>
      <c r="EB68" s="72" t="s">
        <v>240</v>
      </c>
      <c r="EC68" s="72" t="s">
        <v>240</v>
      </c>
      <c r="ED68" s="72" t="s">
        <v>240</v>
      </c>
      <c r="EE68" s="72" t="s">
        <v>240</v>
      </c>
      <c r="EF68" s="72" t="s">
        <v>240</v>
      </c>
      <c r="EG68" s="72" t="s">
        <v>240</v>
      </c>
      <c r="EH68" s="72" t="s">
        <v>240</v>
      </c>
      <c r="EI68" s="72" t="s">
        <v>240</v>
      </c>
      <c r="EJ68" s="73" t="s">
        <v>240</v>
      </c>
      <c r="EK68" s="209" t="s">
        <v>64</v>
      </c>
      <c r="EL68" s="210"/>
      <c r="EM68" s="210"/>
      <c r="EN68" s="210"/>
      <c r="EO68" s="210"/>
      <c r="EP68" s="210"/>
      <c r="EQ68" s="210"/>
      <c r="ER68" s="210"/>
      <c r="ES68" s="211"/>
      <c r="ET68" s="224"/>
      <c r="EU68" s="225"/>
      <c r="EV68" s="225"/>
      <c r="EW68" s="225"/>
      <c r="EX68" s="225"/>
      <c r="EY68" s="225"/>
      <c r="EZ68" s="225"/>
      <c r="FA68" s="226"/>
    </row>
    <row r="69" spans="1:157" s="28" customFormat="1" ht="116.25" customHeight="1">
      <c r="A69" s="66" t="s">
        <v>367</v>
      </c>
      <c r="B69" s="67"/>
      <c r="C69" s="67"/>
      <c r="D69" s="67"/>
      <c r="E69" s="67"/>
      <c r="F69" s="67"/>
      <c r="G69" s="67"/>
      <c r="H69" s="68"/>
      <c r="I69" s="66" t="s">
        <v>372</v>
      </c>
      <c r="J69" s="67" t="s">
        <v>114</v>
      </c>
      <c r="K69" s="67" t="s">
        <v>114</v>
      </c>
      <c r="L69" s="67" t="s">
        <v>114</v>
      </c>
      <c r="M69" s="67" t="s">
        <v>114</v>
      </c>
      <c r="N69" s="67" t="s">
        <v>114</v>
      </c>
      <c r="O69" s="67" t="s">
        <v>114</v>
      </c>
      <c r="P69" s="67" t="s">
        <v>114</v>
      </c>
      <c r="Q69" s="68" t="s">
        <v>114</v>
      </c>
      <c r="R69" s="66" t="s">
        <v>115</v>
      </c>
      <c r="S69" s="67" t="s">
        <v>115</v>
      </c>
      <c r="T69" s="67" t="s">
        <v>115</v>
      </c>
      <c r="U69" s="67" t="s">
        <v>115</v>
      </c>
      <c r="V69" s="67" t="s">
        <v>115</v>
      </c>
      <c r="W69" s="67" t="s">
        <v>115</v>
      </c>
      <c r="X69" s="67" t="s">
        <v>115</v>
      </c>
      <c r="Y69" s="67" t="s">
        <v>115</v>
      </c>
      <c r="Z69" s="68" t="s">
        <v>115</v>
      </c>
      <c r="AA69" s="118" t="s">
        <v>297</v>
      </c>
      <c r="AB69" s="119" t="s">
        <v>297</v>
      </c>
      <c r="AC69" s="119" t="s">
        <v>297</v>
      </c>
      <c r="AD69" s="119" t="s">
        <v>297</v>
      </c>
      <c r="AE69" s="119" t="s">
        <v>297</v>
      </c>
      <c r="AF69" s="119" t="s">
        <v>297</v>
      </c>
      <c r="AG69" s="119" t="s">
        <v>297</v>
      </c>
      <c r="AH69" s="119" t="s">
        <v>297</v>
      </c>
      <c r="AI69" s="119" t="s">
        <v>297</v>
      </c>
      <c r="AJ69" s="119" t="s">
        <v>297</v>
      </c>
      <c r="AK69" s="119" t="s">
        <v>297</v>
      </c>
      <c r="AL69" s="120" t="s">
        <v>297</v>
      </c>
      <c r="AM69" s="71" t="s">
        <v>100</v>
      </c>
      <c r="AN69" s="72" t="s">
        <v>100</v>
      </c>
      <c r="AO69" s="72" t="s">
        <v>100</v>
      </c>
      <c r="AP69" s="72" t="s">
        <v>100</v>
      </c>
      <c r="AQ69" s="72" t="s">
        <v>100</v>
      </c>
      <c r="AR69" s="72" t="s">
        <v>100</v>
      </c>
      <c r="AS69" s="72" t="s">
        <v>100</v>
      </c>
      <c r="AT69" s="72" t="s">
        <v>100</v>
      </c>
      <c r="AU69" s="72" t="s">
        <v>100</v>
      </c>
      <c r="AV69" s="72" t="s">
        <v>100</v>
      </c>
      <c r="AW69" s="72" t="s">
        <v>100</v>
      </c>
      <c r="AX69" s="72" t="s">
        <v>100</v>
      </c>
      <c r="AY69" s="72" t="s">
        <v>100</v>
      </c>
      <c r="AZ69" s="72" t="s">
        <v>100</v>
      </c>
      <c r="BA69" s="73" t="s">
        <v>100</v>
      </c>
      <c r="BB69" s="66" t="s">
        <v>103</v>
      </c>
      <c r="BC69" s="67"/>
      <c r="BD69" s="67"/>
      <c r="BE69" s="67"/>
      <c r="BF69" s="67"/>
      <c r="BG69" s="67"/>
      <c r="BH69" s="68"/>
      <c r="BI69" s="71" t="s">
        <v>104</v>
      </c>
      <c r="BJ69" s="72"/>
      <c r="BK69" s="72"/>
      <c r="BL69" s="72"/>
      <c r="BM69" s="72"/>
      <c r="BN69" s="72"/>
      <c r="BO69" s="72"/>
      <c r="BP69" s="72"/>
      <c r="BQ69" s="73"/>
      <c r="BR69" s="71">
        <v>89</v>
      </c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191" t="s">
        <v>46</v>
      </c>
      <c r="CD69" s="192"/>
      <c r="CE69" s="192"/>
      <c r="CF69" s="192"/>
      <c r="CG69" s="192"/>
      <c r="CH69" s="192"/>
      <c r="CI69" s="193"/>
      <c r="CJ69" s="71" t="s">
        <v>172</v>
      </c>
      <c r="CK69" s="72"/>
      <c r="CL69" s="72"/>
      <c r="CM69" s="72"/>
      <c r="CN69" s="72"/>
      <c r="CO69" s="72"/>
      <c r="CP69" s="72"/>
      <c r="CQ69" s="72"/>
      <c r="CR69" s="73"/>
      <c r="CS69" s="121">
        <f aca="true" t="shared" si="18" ref="CS69:CX69">2382100*1.2</f>
        <v>2858520</v>
      </c>
      <c r="CT69" s="122">
        <f t="shared" si="18"/>
        <v>2858520</v>
      </c>
      <c r="CU69" s="122">
        <f t="shared" si="18"/>
        <v>2858520</v>
      </c>
      <c r="CV69" s="122">
        <f t="shared" si="18"/>
        <v>2858520</v>
      </c>
      <c r="CW69" s="122">
        <f t="shared" si="18"/>
        <v>2858520</v>
      </c>
      <c r="CX69" s="123">
        <f t="shared" si="18"/>
        <v>2858520</v>
      </c>
      <c r="CY69" s="63" t="s">
        <v>257</v>
      </c>
      <c r="CZ69" s="66" t="s">
        <v>288</v>
      </c>
      <c r="DA69" s="67" t="s">
        <v>289</v>
      </c>
      <c r="DB69" s="67" t="s">
        <v>289</v>
      </c>
      <c r="DC69" s="67" t="s">
        <v>289</v>
      </c>
      <c r="DD69" s="67" t="s">
        <v>289</v>
      </c>
      <c r="DE69" s="67" t="s">
        <v>289</v>
      </c>
      <c r="DF69" s="67" t="s">
        <v>289</v>
      </c>
      <c r="DG69" s="67" t="s">
        <v>289</v>
      </c>
      <c r="DH69" s="67" t="s">
        <v>289</v>
      </c>
      <c r="DI69" s="67" t="s">
        <v>289</v>
      </c>
      <c r="DJ69" s="68" t="s">
        <v>289</v>
      </c>
      <c r="DK69" s="71" t="s">
        <v>381</v>
      </c>
      <c r="DL69" s="72" t="s">
        <v>246</v>
      </c>
      <c r="DM69" s="72" t="s">
        <v>246</v>
      </c>
      <c r="DN69" s="72" t="s">
        <v>246</v>
      </c>
      <c r="DO69" s="72" t="s">
        <v>246</v>
      </c>
      <c r="DP69" s="72" t="s">
        <v>246</v>
      </c>
      <c r="DQ69" s="72" t="s">
        <v>246</v>
      </c>
      <c r="DR69" s="72" t="s">
        <v>246</v>
      </c>
      <c r="DS69" s="72" t="s">
        <v>246</v>
      </c>
      <c r="DT69" s="72" t="s">
        <v>246</v>
      </c>
      <c r="DU69" s="72" t="s">
        <v>246</v>
      </c>
      <c r="DV69" s="73" t="s">
        <v>246</v>
      </c>
      <c r="DW69" s="71" t="s">
        <v>64</v>
      </c>
      <c r="DX69" s="72" t="s">
        <v>240</v>
      </c>
      <c r="DY69" s="72" t="s">
        <v>240</v>
      </c>
      <c r="DZ69" s="72" t="s">
        <v>240</v>
      </c>
      <c r="EA69" s="72" t="s">
        <v>240</v>
      </c>
      <c r="EB69" s="72" t="s">
        <v>240</v>
      </c>
      <c r="EC69" s="72" t="s">
        <v>240</v>
      </c>
      <c r="ED69" s="72" t="s">
        <v>240</v>
      </c>
      <c r="EE69" s="72" t="s">
        <v>240</v>
      </c>
      <c r="EF69" s="72" t="s">
        <v>240</v>
      </c>
      <c r="EG69" s="72" t="s">
        <v>240</v>
      </c>
      <c r="EH69" s="72" t="s">
        <v>240</v>
      </c>
      <c r="EI69" s="72" t="s">
        <v>240</v>
      </c>
      <c r="EJ69" s="73" t="s">
        <v>240</v>
      </c>
      <c r="EK69" s="209" t="s">
        <v>64</v>
      </c>
      <c r="EL69" s="210"/>
      <c r="EM69" s="210"/>
      <c r="EN69" s="210"/>
      <c r="EO69" s="210"/>
      <c r="EP69" s="210"/>
      <c r="EQ69" s="210"/>
      <c r="ER69" s="210"/>
      <c r="ES69" s="211"/>
      <c r="ET69" s="224"/>
      <c r="EU69" s="225"/>
      <c r="EV69" s="225"/>
      <c r="EW69" s="225"/>
      <c r="EX69" s="225"/>
      <c r="EY69" s="225"/>
      <c r="EZ69" s="225"/>
      <c r="FA69" s="226"/>
    </row>
    <row r="70" spans="1:157" s="28" customFormat="1" ht="101.25" customHeight="1">
      <c r="A70" s="66" t="s">
        <v>368</v>
      </c>
      <c r="B70" s="67"/>
      <c r="C70" s="67"/>
      <c r="D70" s="67"/>
      <c r="E70" s="67"/>
      <c r="F70" s="67"/>
      <c r="G70" s="67"/>
      <c r="H70" s="68"/>
      <c r="I70" s="66" t="s">
        <v>166</v>
      </c>
      <c r="J70" s="67" t="s">
        <v>166</v>
      </c>
      <c r="K70" s="67" t="s">
        <v>166</v>
      </c>
      <c r="L70" s="67" t="s">
        <v>166</v>
      </c>
      <c r="M70" s="67" t="s">
        <v>166</v>
      </c>
      <c r="N70" s="67" t="s">
        <v>166</v>
      </c>
      <c r="O70" s="67" t="s">
        <v>166</v>
      </c>
      <c r="P70" s="67" t="s">
        <v>166</v>
      </c>
      <c r="Q70" s="68" t="s">
        <v>166</v>
      </c>
      <c r="R70" s="66" t="s">
        <v>387</v>
      </c>
      <c r="S70" s="67" t="s">
        <v>166</v>
      </c>
      <c r="T70" s="67" t="s">
        <v>166</v>
      </c>
      <c r="U70" s="67" t="s">
        <v>166</v>
      </c>
      <c r="V70" s="67" t="s">
        <v>166</v>
      </c>
      <c r="W70" s="67" t="s">
        <v>166</v>
      </c>
      <c r="X70" s="67" t="s">
        <v>166</v>
      </c>
      <c r="Y70" s="67" t="s">
        <v>166</v>
      </c>
      <c r="Z70" s="68" t="s">
        <v>166</v>
      </c>
      <c r="AA70" s="118" t="s">
        <v>298</v>
      </c>
      <c r="AB70" s="119" t="s">
        <v>298</v>
      </c>
      <c r="AC70" s="119" t="s">
        <v>298</v>
      </c>
      <c r="AD70" s="119" t="s">
        <v>298</v>
      </c>
      <c r="AE70" s="119" t="s">
        <v>298</v>
      </c>
      <c r="AF70" s="119" t="s">
        <v>298</v>
      </c>
      <c r="AG70" s="119" t="s">
        <v>298</v>
      </c>
      <c r="AH70" s="119" t="s">
        <v>298</v>
      </c>
      <c r="AI70" s="119" t="s">
        <v>298</v>
      </c>
      <c r="AJ70" s="119" t="s">
        <v>298</v>
      </c>
      <c r="AK70" s="119" t="s">
        <v>298</v>
      </c>
      <c r="AL70" s="120" t="s">
        <v>298</v>
      </c>
      <c r="AM70" s="71" t="s">
        <v>100</v>
      </c>
      <c r="AN70" s="72" t="s">
        <v>100</v>
      </c>
      <c r="AO70" s="72" t="s">
        <v>100</v>
      </c>
      <c r="AP70" s="72" t="s">
        <v>100</v>
      </c>
      <c r="AQ70" s="72" t="s">
        <v>100</v>
      </c>
      <c r="AR70" s="72" t="s">
        <v>100</v>
      </c>
      <c r="AS70" s="72" t="s">
        <v>100</v>
      </c>
      <c r="AT70" s="72" t="s">
        <v>100</v>
      </c>
      <c r="AU70" s="72" t="s">
        <v>100</v>
      </c>
      <c r="AV70" s="72" t="s">
        <v>100</v>
      </c>
      <c r="AW70" s="72" t="s">
        <v>100</v>
      </c>
      <c r="AX70" s="72" t="s">
        <v>100</v>
      </c>
      <c r="AY70" s="72" t="s">
        <v>100</v>
      </c>
      <c r="AZ70" s="72" t="s">
        <v>100</v>
      </c>
      <c r="BA70" s="73" t="s">
        <v>100</v>
      </c>
      <c r="BB70" s="66">
        <v>796</v>
      </c>
      <c r="BC70" s="67">
        <v>796</v>
      </c>
      <c r="BD70" s="67">
        <v>796</v>
      </c>
      <c r="BE70" s="67">
        <v>796</v>
      </c>
      <c r="BF70" s="67">
        <v>796</v>
      </c>
      <c r="BG70" s="67">
        <v>796</v>
      </c>
      <c r="BH70" s="68">
        <v>796</v>
      </c>
      <c r="BI70" s="71" t="s">
        <v>113</v>
      </c>
      <c r="BJ70" s="72"/>
      <c r="BK70" s="72"/>
      <c r="BL70" s="72"/>
      <c r="BM70" s="72"/>
      <c r="BN70" s="72"/>
      <c r="BO70" s="72"/>
      <c r="BP70" s="72"/>
      <c r="BQ70" s="73"/>
      <c r="BR70" s="71">
        <v>128</v>
      </c>
      <c r="BS70" s="72"/>
      <c r="BT70" s="72"/>
      <c r="BU70" s="72"/>
      <c r="BV70" s="72"/>
      <c r="BW70" s="72"/>
      <c r="BX70" s="72"/>
      <c r="BY70" s="72"/>
      <c r="BZ70" s="72"/>
      <c r="CA70" s="72"/>
      <c r="CB70" s="73"/>
      <c r="CC70" s="191" t="s">
        <v>46</v>
      </c>
      <c r="CD70" s="192"/>
      <c r="CE70" s="192"/>
      <c r="CF70" s="192"/>
      <c r="CG70" s="192"/>
      <c r="CH70" s="192"/>
      <c r="CI70" s="193"/>
      <c r="CJ70" s="71" t="s">
        <v>172</v>
      </c>
      <c r="CK70" s="72"/>
      <c r="CL70" s="72"/>
      <c r="CM70" s="72"/>
      <c r="CN70" s="72"/>
      <c r="CO70" s="72"/>
      <c r="CP70" s="72"/>
      <c r="CQ70" s="72"/>
      <c r="CR70" s="73"/>
      <c r="CS70" s="121">
        <f aca="true" t="shared" si="19" ref="CS70:CX70">720000+432000+816000</f>
        <v>1968000</v>
      </c>
      <c r="CT70" s="122">
        <f t="shared" si="19"/>
        <v>1968000</v>
      </c>
      <c r="CU70" s="122">
        <f t="shared" si="19"/>
        <v>1968000</v>
      </c>
      <c r="CV70" s="122">
        <f t="shared" si="19"/>
        <v>1968000</v>
      </c>
      <c r="CW70" s="122">
        <f t="shared" si="19"/>
        <v>1968000</v>
      </c>
      <c r="CX70" s="123">
        <f t="shared" si="19"/>
        <v>1968000</v>
      </c>
      <c r="CY70" s="63" t="s">
        <v>257</v>
      </c>
      <c r="CZ70" s="66" t="s">
        <v>264</v>
      </c>
      <c r="DA70" s="67" t="s">
        <v>299</v>
      </c>
      <c r="DB70" s="67" t="s">
        <v>299</v>
      </c>
      <c r="DC70" s="67" t="s">
        <v>299</v>
      </c>
      <c r="DD70" s="67" t="s">
        <v>299</v>
      </c>
      <c r="DE70" s="67" t="s">
        <v>299</v>
      </c>
      <c r="DF70" s="67" t="s">
        <v>299</v>
      </c>
      <c r="DG70" s="67" t="s">
        <v>299</v>
      </c>
      <c r="DH70" s="67" t="s">
        <v>299</v>
      </c>
      <c r="DI70" s="67" t="s">
        <v>299</v>
      </c>
      <c r="DJ70" s="68" t="s">
        <v>299</v>
      </c>
      <c r="DK70" s="71" t="s">
        <v>381</v>
      </c>
      <c r="DL70" s="72" t="s">
        <v>246</v>
      </c>
      <c r="DM70" s="72" t="s">
        <v>246</v>
      </c>
      <c r="DN70" s="72" t="s">
        <v>246</v>
      </c>
      <c r="DO70" s="72" t="s">
        <v>246</v>
      </c>
      <c r="DP70" s="72" t="s">
        <v>246</v>
      </c>
      <c r="DQ70" s="72" t="s">
        <v>246</v>
      </c>
      <c r="DR70" s="72" t="s">
        <v>246</v>
      </c>
      <c r="DS70" s="72" t="s">
        <v>246</v>
      </c>
      <c r="DT70" s="72" t="s">
        <v>246</v>
      </c>
      <c r="DU70" s="72" t="s">
        <v>246</v>
      </c>
      <c r="DV70" s="73" t="s">
        <v>246</v>
      </c>
      <c r="DW70" s="71" t="s">
        <v>64</v>
      </c>
      <c r="DX70" s="72" t="s">
        <v>240</v>
      </c>
      <c r="DY70" s="72" t="s">
        <v>240</v>
      </c>
      <c r="DZ70" s="72" t="s">
        <v>240</v>
      </c>
      <c r="EA70" s="72" t="s">
        <v>240</v>
      </c>
      <c r="EB70" s="72" t="s">
        <v>240</v>
      </c>
      <c r="EC70" s="72" t="s">
        <v>240</v>
      </c>
      <c r="ED70" s="72" t="s">
        <v>240</v>
      </c>
      <c r="EE70" s="72" t="s">
        <v>240</v>
      </c>
      <c r="EF70" s="72" t="s">
        <v>240</v>
      </c>
      <c r="EG70" s="72" t="s">
        <v>240</v>
      </c>
      <c r="EH70" s="72" t="s">
        <v>240</v>
      </c>
      <c r="EI70" s="72" t="s">
        <v>240</v>
      </c>
      <c r="EJ70" s="73" t="s">
        <v>240</v>
      </c>
      <c r="EK70" s="209" t="s">
        <v>64</v>
      </c>
      <c r="EL70" s="210"/>
      <c r="EM70" s="210"/>
      <c r="EN70" s="210"/>
      <c r="EO70" s="210"/>
      <c r="EP70" s="210"/>
      <c r="EQ70" s="210"/>
      <c r="ER70" s="210"/>
      <c r="ES70" s="211"/>
      <c r="ET70" s="224"/>
      <c r="EU70" s="225"/>
      <c r="EV70" s="225"/>
      <c r="EW70" s="225"/>
      <c r="EX70" s="225"/>
      <c r="EY70" s="225"/>
      <c r="EZ70" s="225"/>
      <c r="FA70" s="226"/>
    </row>
    <row r="71" spans="1:157" s="28" customFormat="1" ht="114.75" customHeight="1">
      <c r="A71" s="66" t="s">
        <v>369</v>
      </c>
      <c r="B71" s="67"/>
      <c r="C71" s="67"/>
      <c r="D71" s="67"/>
      <c r="E71" s="67"/>
      <c r="F71" s="67"/>
      <c r="G71" s="67"/>
      <c r="H71" s="68"/>
      <c r="I71" s="66" t="s">
        <v>166</v>
      </c>
      <c r="J71" s="67" t="s">
        <v>286</v>
      </c>
      <c r="K71" s="67" t="s">
        <v>166</v>
      </c>
      <c r="L71" s="67" t="s">
        <v>286</v>
      </c>
      <c r="M71" s="67" t="s">
        <v>166</v>
      </c>
      <c r="N71" s="67" t="s">
        <v>286</v>
      </c>
      <c r="O71" s="67" t="s">
        <v>166</v>
      </c>
      <c r="P71" s="67" t="s">
        <v>286</v>
      </c>
      <c r="Q71" s="68" t="s">
        <v>166</v>
      </c>
      <c r="R71" s="66" t="s">
        <v>286</v>
      </c>
      <c r="S71" s="67" t="s">
        <v>166</v>
      </c>
      <c r="T71" s="67" t="s">
        <v>286</v>
      </c>
      <c r="U71" s="67" t="s">
        <v>166</v>
      </c>
      <c r="V71" s="67" t="s">
        <v>286</v>
      </c>
      <c r="W71" s="67" t="s">
        <v>166</v>
      </c>
      <c r="X71" s="67" t="s">
        <v>286</v>
      </c>
      <c r="Y71" s="67" t="s">
        <v>166</v>
      </c>
      <c r="Z71" s="68" t="s">
        <v>286</v>
      </c>
      <c r="AA71" s="118" t="s">
        <v>300</v>
      </c>
      <c r="AB71" s="119" t="s">
        <v>300</v>
      </c>
      <c r="AC71" s="119" t="s">
        <v>300</v>
      </c>
      <c r="AD71" s="119" t="s">
        <v>300</v>
      </c>
      <c r="AE71" s="119" t="s">
        <v>300</v>
      </c>
      <c r="AF71" s="119" t="s">
        <v>300</v>
      </c>
      <c r="AG71" s="119" t="s">
        <v>300</v>
      </c>
      <c r="AH71" s="119" t="s">
        <v>300</v>
      </c>
      <c r="AI71" s="119" t="s">
        <v>300</v>
      </c>
      <c r="AJ71" s="119" t="s">
        <v>300</v>
      </c>
      <c r="AK71" s="119" t="s">
        <v>300</v>
      </c>
      <c r="AL71" s="120" t="s">
        <v>300</v>
      </c>
      <c r="AM71" s="71" t="s">
        <v>100</v>
      </c>
      <c r="AN71" s="72" t="s">
        <v>100</v>
      </c>
      <c r="AO71" s="72" t="s">
        <v>100</v>
      </c>
      <c r="AP71" s="72" t="s">
        <v>100</v>
      </c>
      <c r="AQ71" s="72" t="s">
        <v>100</v>
      </c>
      <c r="AR71" s="72" t="s">
        <v>100</v>
      </c>
      <c r="AS71" s="72" t="s">
        <v>100</v>
      </c>
      <c r="AT71" s="72" t="s">
        <v>100</v>
      </c>
      <c r="AU71" s="72" t="s">
        <v>100</v>
      </c>
      <c r="AV71" s="72" t="s">
        <v>100</v>
      </c>
      <c r="AW71" s="72" t="s">
        <v>100</v>
      </c>
      <c r="AX71" s="72" t="s">
        <v>100</v>
      </c>
      <c r="AY71" s="72" t="s">
        <v>100</v>
      </c>
      <c r="AZ71" s="72" t="s">
        <v>100</v>
      </c>
      <c r="BA71" s="73" t="s">
        <v>100</v>
      </c>
      <c r="BB71" s="66" t="s">
        <v>103</v>
      </c>
      <c r="BC71" s="67"/>
      <c r="BD71" s="67"/>
      <c r="BE71" s="67"/>
      <c r="BF71" s="67"/>
      <c r="BG71" s="67"/>
      <c r="BH71" s="68"/>
      <c r="BI71" s="71" t="s">
        <v>104</v>
      </c>
      <c r="BJ71" s="72"/>
      <c r="BK71" s="72"/>
      <c r="BL71" s="72"/>
      <c r="BM71" s="72"/>
      <c r="BN71" s="72"/>
      <c r="BO71" s="72"/>
      <c r="BP71" s="72"/>
      <c r="BQ71" s="73"/>
      <c r="BR71" s="71">
        <v>55</v>
      </c>
      <c r="BS71" s="72"/>
      <c r="BT71" s="72"/>
      <c r="BU71" s="72"/>
      <c r="BV71" s="72"/>
      <c r="BW71" s="72"/>
      <c r="BX71" s="72"/>
      <c r="BY71" s="72"/>
      <c r="BZ71" s="72"/>
      <c r="CA71" s="72"/>
      <c r="CB71" s="73"/>
      <c r="CC71" s="191" t="s">
        <v>46</v>
      </c>
      <c r="CD71" s="192"/>
      <c r="CE71" s="192"/>
      <c r="CF71" s="192"/>
      <c r="CG71" s="192"/>
      <c r="CH71" s="192"/>
      <c r="CI71" s="193"/>
      <c r="CJ71" s="71" t="s">
        <v>172</v>
      </c>
      <c r="CK71" s="72"/>
      <c r="CL71" s="72"/>
      <c r="CM71" s="72"/>
      <c r="CN71" s="72"/>
      <c r="CO71" s="72"/>
      <c r="CP71" s="72"/>
      <c r="CQ71" s="72"/>
      <c r="CR71" s="73"/>
      <c r="CS71" s="121">
        <f aca="true" t="shared" si="20" ref="CS71:CX71">419880*1.2</f>
        <v>503856</v>
      </c>
      <c r="CT71" s="122">
        <f t="shared" si="20"/>
        <v>503856</v>
      </c>
      <c r="CU71" s="122">
        <f t="shared" si="20"/>
        <v>503856</v>
      </c>
      <c r="CV71" s="122">
        <f t="shared" si="20"/>
        <v>503856</v>
      </c>
      <c r="CW71" s="122">
        <f t="shared" si="20"/>
        <v>503856</v>
      </c>
      <c r="CX71" s="123">
        <f t="shared" si="20"/>
        <v>503856</v>
      </c>
      <c r="CY71" s="63" t="s">
        <v>257</v>
      </c>
      <c r="CZ71" s="66" t="s">
        <v>288</v>
      </c>
      <c r="DA71" s="67" t="s">
        <v>289</v>
      </c>
      <c r="DB71" s="67" t="s">
        <v>289</v>
      </c>
      <c r="DC71" s="67" t="s">
        <v>289</v>
      </c>
      <c r="DD71" s="67" t="s">
        <v>289</v>
      </c>
      <c r="DE71" s="67" t="s">
        <v>289</v>
      </c>
      <c r="DF71" s="67" t="s">
        <v>289</v>
      </c>
      <c r="DG71" s="67" t="s">
        <v>289</v>
      </c>
      <c r="DH71" s="67" t="s">
        <v>289</v>
      </c>
      <c r="DI71" s="67" t="s">
        <v>289</v>
      </c>
      <c r="DJ71" s="68" t="s">
        <v>289</v>
      </c>
      <c r="DK71" s="71" t="s">
        <v>381</v>
      </c>
      <c r="DL71" s="72" t="s">
        <v>246</v>
      </c>
      <c r="DM71" s="72" t="s">
        <v>246</v>
      </c>
      <c r="DN71" s="72" t="s">
        <v>246</v>
      </c>
      <c r="DO71" s="72" t="s">
        <v>246</v>
      </c>
      <c r="DP71" s="72" t="s">
        <v>246</v>
      </c>
      <c r="DQ71" s="72" t="s">
        <v>246</v>
      </c>
      <c r="DR71" s="72" t="s">
        <v>246</v>
      </c>
      <c r="DS71" s="72" t="s">
        <v>246</v>
      </c>
      <c r="DT71" s="72" t="s">
        <v>246</v>
      </c>
      <c r="DU71" s="72" t="s">
        <v>246</v>
      </c>
      <c r="DV71" s="73" t="s">
        <v>246</v>
      </c>
      <c r="DW71" s="71" t="s">
        <v>64</v>
      </c>
      <c r="DX71" s="72" t="s">
        <v>240</v>
      </c>
      <c r="DY71" s="72" t="s">
        <v>240</v>
      </c>
      <c r="DZ71" s="72" t="s">
        <v>240</v>
      </c>
      <c r="EA71" s="72" t="s">
        <v>240</v>
      </c>
      <c r="EB71" s="72" t="s">
        <v>240</v>
      </c>
      <c r="EC71" s="72" t="s">
        <v>240</v>
      </c>
      <c r="ED71" s="72" t="s">
        <v>240</v>
      </c>
      <c r="EE71" s="72" t="s">
        <v>240</v>
      </c>
      <c r="EF71" s="72" t="s">
        <v>240</v>
      </c>
      <c r="EG71" s="72" t="s">
        <v>240</v>
      </c>
      <c r="EH71" s="72" t="s">
        <v>240</v>
      </c>
      <c r="EI71" s="72" t="s">
        <v>240</v>
      </c>
      <c r="EJ71" s="73" t="s">
        <v>240</v>
      </c>
      <c r="EK71" s="209" t="s">
        <v>64</v>
      </c>
      <c r="EL71" s="210"/>
      <c r="EM71" s="210"/>
      <c r="EN71" s="210"/>
      <c r="EO71" s="210"/>
      <c r="EP71" s="210"/>
      <c r="EQ71" s="210"/>
      <c r="ER71" s="210"/>
      <c r="ES71" s="211"/>
      <c r="ET71" s="224"/>
      <c r="EU71" s="225"/>
      <c r="EV71" s="225"/>
      <c r="EW71" s="225"/>
      <c r="EX71" s="225"/>
      <c r="EY71" s="225"/>
      <c r="EZ71" s="225"/>
      <c r="FA71" s="226"/>
    </row>
    <row r="72" spans="1:157" s="28" customFormat="1" ht="35.25" customHeight="1">
      <c r="A72" s="66"/>
      <c r="B72" s="67"/>
      <c r="C72" s="67"/>
      <c r="D72" s="67"/>
      <c r="E72" s="67"/>
      <c r="F72" s="67"/>
      <c r="G72" s="67"/>
      <c r="H72" s="68"/>
      <c r="I72" s="66"/>
      <c r="J72" s="67" t="s">
        <v>102</v>
      </c>
      <c r="K72" s="67" t="s">
        <v>102</v>
      </c>
      <c r="L72" s="67" t="s">
        <v>102</v>
      </c>
      <c r="M72" s="67" t="s">
        <v>102</v>
      </c>
      <c r="N72" s="67" t="s">
        <v>102</v>
      </c>
      <c r="O72" s="67" t="s">
        <v>102</v>
      </c>
      <c r="P72" s="67" t="s">
        <v>102</v>
      </c>
      <c r="Q72" s="68" t="s">
        <v>102</v>
      </c>
      <c r="R72" s="66"/>
      <c r="S72" s="67" t="s">
        <v>102</v>
      </c>
      <c r="T72" s="67" t="s">
        <v>102</v>
      </c>
      <c r="U72" s="67" t="s">
        <v>102</v>
      </c>
      <c r="V72" s="67" t="s">
        <v>102</v>
      </c>
      <c r="W72" s="67" t="s">
        <v>102</v>
      </c>
      <c r="X72" s="67" t="s">
        <v>102</v>
      </c>
      <c r="Y72" s="67" t="s">
        <v>102</v>
      </c>
      <c r="Z72" s="68" t="s">
        <v>102</v>
      </c>
      <c r="AA72" s="118"/>
      <c r="AB72" s="119" t="s">
        <v>258</v>
      </c>
      <c r="AC72" s="119" t="s">
        <v>258</v>
      </c>
      <c r="AD72" s="119" t="s">
        <v>258</v>
      </c>
      <c r="AE72" s="119" t="s">
        <v>258</v>
      </c>
      <c r="AF72" s="119" t="s">
        <v>258</v>
      </c>
      <c r="AG72" s="119" t="s">
        <v>258</v>
      </c>
      <c r="AH72" s="119" t="s">
        <v>258</v>
      </c>
      <c r="AI72" s="119" t="s">
        <v>258</v>
      </c>
      <c r="AJ72" s="119" t="s">
        <v>258</v>
      </c>
      <c r="AK72" s="119" t="s">
        <v>258</v>
      </c>
      <c r="AL72" s="120" t="s">
        <v>258</v>
      </c>
      <c r="AM72" s="71"/>
      <c r="AN72" s="72" t="s">
        <v>100</v>
      </c>
      <c r="AO72" s="72" t="s">
        <v>100</v>
      </c>
      <c r="AP72" s="72" t="s">
        <v>100</v>
      </c>
      <c r="AQ72" s="72" t="s">
        <v>100</v>
      </c>
      <c r="AR72" s="72" t="s">
        <v>100</v>
      </c>
      <c r="AS72" s="72" t="s">
        <v>100</v>
      </c>
      <c r="AT72" s="72" t="s">
        <v>100</v>
      </c>
      <c r="AU72" s="72" t="s">
        <v>100</v>
      </c>
      <c r="AV72" s="72" t="s">
        <v>100</v>
      </c>
      <c r="AW72" s="72" t="s">
        <v>100</v>
      </c>
      <c r="AX72" s="72" t="s">
        <v>100</v>
      </c>
      <c r="AY72" s="72" t="s">
        <v>100</v>
      </c>
      <c r="AZ72" s="72" t="s">
        <v>100</v>
      </c>
      <c r="BA72" s="73" t="s">
        <v>100</v>
      </c>
      <c r="BB72" s="66"/>
      <c r="BC72" s="67"/>
      <c r="BD72" s="67"/>
      <c r="BE72" s="67"/>
      <c r="BF72" s="67"/>
      <c r="BG72" s="67"/>
      <c r="BH72" s="68"/>
      <c r="BI72" s="71"/>
      <c r="BJ72" s="72"/>
      <c r="BK72" s="72"/>
      <c r="BL72" s="72"/>
      <c r="BM72" s="72"/>
      <c r="BN72" s="72"/>
      <c r="BO72" s="72"/>
      <c r="BP72" s="72"/>
      <c r="BQ72" s="73"/>
      <c r="BR72" s="71"/>
      <c r="BS72" s="72"/>
      <c r="BT72" s="72"/>
      <c r="BU72" s="72"/>
      <c r="BV72" s="72"/>
      <c r="BW72" s="72"/>
      <c r="BX72" s="72"/>
      <c r="BY72" s="72"/>
      <c r="BZ72" s="72"/>
      <c r="CA72" s="72"/>
      <c r="CB72" s="73"/>
      <c r="CC72" s="191"/>
      <c r="CD72" s="192"/>
      <c r="CE72" s="192"/>
      <c r="CF72" s="192"/>
      <c r="CG72" s="192"/>
      <c r="CH72" s="192"/>
      <c r="CI72" s="193"/>
      <c r="CJ72" s="203" t="s">
        <v>395</v>
      </c>
      <c r="CK72" s="207"/>
      <c r="CL72" s="207"/>
      <c r="CM72" s="207"/>
      <c r="CN72" s="207"/>
      <c r="CO72" s="207"/>
      <c r="CP72" s="207"/>
      <c r="CQ72" s="207"/>
      <c r="CR72" s="208"/>
      <c r="CS72" s="204">
        <f>SUM(CS51:CS71)</f>
        <v>57934150.52</v>
      </c>
      <c r="CT72" s="205"/>
      <c r="CU72" s="205"/>
      <c r="CV72" s="205"/>
      <c r="CW72" s="205"/>
      <c r="CX72" s="206"/>
      <c r="CY72" s="63"/>
      <c r="CZ72" s="66"/>
      <c r="DA72" s="67" t="s">
        <v>239</v>
      </c>
      <c r="DB72" s="67" t="s">
        <v>239</v>
      </c>
      <c r="DC72" s="67" t="s">
        <v>239</v>
      </c>
      <c r="DD72" s="67" t="s">
        <v>239</v>
      </c>
      <c r="DE72" s="67" t="s">
        <v>239</v>
      </c>
      <c r="DF72" s="67" t="s">
        <v>239</v>
      </c>
      <c r="DG72" s="67" t="s">
        <v>239</v>
      </c>
      <c r="DH72" s="67" t="s">
        <v>239</v>
      </c>
      <c r="DI72" s="67" t="s">
        <v>239</v>
      </c>
      <c r="DJ72" s="68" t="s">
        <v>239</v>
      </c>
      <c r="DK72" s="71"/>
      <c r="DL72" s="72" t="s">
        <v>246</v>
      </c>
      <c r="DM72" s="72" t="s">
        <v>246</v>
      </c>
      <c r="DN72" s="72" t="s">
        <v>246</v>
      </c>
      <c r="DO72" s="72" t="s">
        <v>246</v>
      </c>
      <c r="DP72" s="72" t="s">
        <v>246</v>
      </c>
      <c r="DQ72" s="72" t="s">
        <v>246</v>
      </c>
      <c r="DR72" s="72" t="s">
        <v>246</v>
      </c>
      <c r="DS72" s="72" t="s">
        <v>246</v>
      </c>
      <c r="DT72" s="72" t="s">
        <v>246</v>
      </c>
      <c r="DU72" s="72" t="s">
        <v>246</v>
      </c>
      <c r="DV72" s="73" t="s">
        <v>246</v>
      </c>
      <c r="DW72" s="71"/>
      <c r="DX72" s="72" t="s">
        <v>240</v>
      </c>
      <c r="DY72" s="72" t="s">
        <v>240</v>
      </c>
      <c r="DZ72" s="72" t="s">
        <v>240</v>
      </c>
      <c r="EA72" s="72" t="s">
        <v>240</v>
      </c>
      <c r="EB72" s="72" t="s">
        <v>240</v>
      </c>
      <c r="EC72" s="72" t="s">
        <v>240</v>
      </c>
      <c r="ED72" s="72" t="s">
        <v>240</v>
      </c>
      <c r="EE72" s="72" t="s">
        <v>240</v>
      </c>
      <c r="EF72" s="72" t="s">
        <v>240</v>
      </c>
      <c r="EG72" s="72" t="s">
        <v>240</v>
      </c>
      <c r="EH72" s="72" t="s">
        <v>240</v>
      </c>
      <c r="EI72" s="72" t="s">
        <v>240</v>
      </c>
      <c r="EJ72" s="73" t="s">
        <v>240</v>
      </c>
      <c r="EK72" s="209"/>
      <c r="EL72" s="210"/>
      <c r="EM72" s="210"/>
      <c r="EN72" s="210"/>
      <c r="EO72" s="210"/>
      <c r="EP72" s="210"/>
      <c r="EQ72" s="210"/>
      <c r="ER72" s="210"/>
      <c r="ES72" s="211"/>
      <c r="ET72" s="290"/>
      <c r="EU72" s="291"/>
      <c r="EV72" s="291"/>
      <c r="EW72" s="291"/>
      <c r="EX72" s="291"/>
      <c r="EY72" s="291"/>
      <c r="EZ72" s="291"/>
      <c r="FA72" s="292"/>
    </row>
    <row r="73" spans="1:149" s="28" customFormat="1" ht="18.75" customHeight="1">
      <c r="A73" s="142" t="s">
        <v>57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34"/>
      <c r="EN73" s="34"/>
      <c r="EO73" s="34"/>
      <c r="EP73" s="34"/>
      <c r="EQ73" s="34"/>
      <c r="ER73" s="34"/>
      <c r="ES73" s="34"/>
    </row>
    <row r="74" spans="1:157" s="38" customFormat="1" ht="110.25" customHeight="1">
      <c r="A74" s="66" t="s">
        <v>370</v>
      </c>
      <c r="B74" s="67"/>
      <c r="C74" s="67"/>
      <c r="D74" s="67"/>
      <c r="E74" s="67"/>
      <c r="F74" s="67"/>
      <c r="G74" s="67"/>
      <c r="H74" s="68"/>
      <c r="I74" s="296" t="s">
        <v>332</v>
      </c>
      <c r="J74" s="296"/>
      <c r="K74" s="296"/>
      <c r="L74" s="296"/>
      <c r="M74" s="296"/>
      <c r="N74" s="296"/>
      <c r="O74" s="296"/>
      <c r="P74" s="296"/>
      <c r="Q74" s="296"/>
      <c r="R74" s="296" t="s">
        <v>333</v>
      </c>
      <c r="S74" s="296"/>
      <c r="T74" s="296"/>
      <c r="U74" s="296"/>
      <c r="V74" s="296"/>
      <c r="W74" s="296"/>
      <c r="X74" s="296"/>
      <c r="Y74" s="296"/>
      <c r="Z74" s="296"/>
      <c r="AA74" s="128" t="s">
        <v>354</v>
      </c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30"/>
      <c r="AM74" s="71" t="s">
        <v>100</v>
      </c>
      <c r="AN74" s="72" t="s">
        <v>100</v>
      </c>
      <c r="AO74" s="72" t="s">
        <v>100</v>
      </c>
      <c r="AP74" s="72" t="s">
        <v>100</v>
      </c>
      <c r="AQ74" s="72" t="s">
        <v>100</v>
      </c>
      <c r="AR74" s="72" t="s">
        <v>100</v>
      </c>
      <c r="AS74" s="72" t="s">
        <v>100</v>
      </c>
      <c r="AT74" s="72" t="s">
        <v>100</v>
      </c>
      <c r="AU74" s="72" t="s">
        <v>100</v>
      </c>
      <c r="AV74" s="72" t="s">
        <v>100</v>
      </c>
      <c r="AW74" s="72" t="s">
        <v>100</v>
      </c>
      <c r="AX74" s="72" t="s">
        <v>100</v>
      </c>
      <c r="AY74" s="72" t="s">
        <v>100</v>
      </c>
      <c r="AZ74" s="72" t="s">
        <v>100</v>
      </c>
      <c r="BA74" s="73" t="s">
        <v>100</v>
      </c>
      <c r="BB74" s="66">
        <v>796</v>
      </c>
      <c r="BC74" s="67">
        <v>796</v>
      </c>
      <c r="BD74" s="67">
        <v>796</v>
      </c>
      <c r="BE74" s="67">
        <v>796</v>
      </c>
      <c r="BF74" s="67">
        <v>796</v>
      </c>
      <c r="BG74" s="67">
        <v>796</v>
      </c>
      <c r="BH74" s="68">
        <v>796</v>
      </c>
      <c r="BI74" s="71" t="s">
        <v>69</v>
      </c>
      <c r="BJ74" s="72"/>
      <c r="BK74" s="72"/>
      <c r="BL74" s="72"/>
      <c r="BM74" s="72"/>
      <c r="BN74" s="72"/>
      <c r="BO74" s="72"/>
      <c r="BP74" s="72"/>
      <c r="BQ74" s="73"/>
      <c r="BR74" s="71">
        <v>1</v>
      </c>
      <c r="BS74" s="72"/>
      <c r="BT74" s="72"/>
      <c r="BU74" s="72"/>
      <c r="BV74" s="72"/>
      <c r="BW74" s="72"/>
      <c r="BX74" s="72"/>
      <c r="BY74" s="72"/>
      <c r="BZ74" s="72"/>
      <c r="CA74" s="72"/>
      <c r="CB74" s="73"/>
      <c r="CC74" s="191" t="s">
        <v>46</v>
      </c>
      <c r="CD74" s="192"/>
      <c r="CE74" s="192"/>
      <c r="CF74" s="192"/>
      <c r="CG74" s="192"/>
      <c r="CH74" s="192"/>
      <c r="CI74" s="193"/>
      <c r="CJ74" s="71" t="s">
        <v>172</v>
      </c>
      <c r="CK74" s="72"/>
      <c r="CL74" s="72"/>
      <c r="CM74" s="72"/>
      <c r="CN74" s="72"/>
      <c r="CO74" s="72"/>
      <c r="CP74" s="72"/>
      <c r="CQ74" s="72"/>
      <c r="CR74" s="73"/>
      <c r="CS74" s="121">
        <v>622536.12</v>
      </c>
      <c r="CT74" s="122"/>
      <c r="CU74" s="122"/>
      <c r="CV74" s="122"/>
      <c r="CW74" s="122"/>
      <c r="CX74" s="123"/>
      <c r="CY74" s="63" t="s">
        <v>305</v>
      </c>
      <c r="CZ74" s="66" t="s">
        <v>353</v>
      </c>
      <c r="DA74" s="67" t="s">
        <v>252</v>
      </c>
      <c r="DB74" s="67" t="s">
        <v>252</v>
      </c>
      <c r="DC74" s="67" t="s">
        <v>252</v>
      </c>
      <c r="DD74" s="67" t="s">
        <v>252</v>
      </c>
      <c r="DE74" s="67" t="s">
        <v>252</v>
      </c>
      <c r="DF74" s="67" t="s">
        <v>252</v>
      </c>
      <c r="DG74" s="67" t="s">
        <v>252</v>
      </c>
      <c r="DH74" s="67" t="s">
        <v>252</v>
      </c>
      <c r="DI74" s="67" t="s">
        <v>252</v>
      </c>
      <c r="DJ74" s="68" t="s">
        <v>252</v>
      </c>
      <c r="DK74" s="71" t="s">
        <v>381</v>
      </c>
      <c r="DL74" s="72" t="s">
        <v>246</v>
      </c>
      <c r="DM74" s="72" t="s">
        <v>246</v>
      </c>
      <c r="DN74" s="72" t="s">
        <v>246</v>
      </c>
      <c r="DO74" s="72" t="s">
        <v>246</v>
      </c>
      <c r="DP74" s="72" t="s">
        <v>246</v>
      </c>
      <c r="DQ74" s="72" t="s">
        <v>246</v>
      </c>
      <c r="DR74" s="72" t="s">
        <v>246</v>
      </c>
      <c r="DS74" s="72" t="s">
        <v>246</v>
      </c>
      <c r="DT74" s="72" t="s">
        <v>246</v>
      </c>
      <c r="DU74" s="72" t="s">
        <v>246</v>
      </c>
      <c r="DV74" s="73" t="s">
        <v>246</v>
      </c>
      <c r="DW74" s="71" t="s">
        <v>64</v>
      </c>
      <c r="DX74" s="72" t="s">
        <v>240</v>
      </c>
      <c r="DY74" s="72" t="s">
        <v>240</v>
      </c>
      <c r="DZ74" s="72" t="s">
        <v>240</v>
      </c>
      <c r="EA74" s="72" t="s">
        <v>240</v>
      </c>
      <c r="EB74" s="72" t="s">
        <v>240</v>
      </c>
      <c r="EC74" s="72" t="s">
        <v>240</v>
      </c>
      <c r="ED74" s="72" t="s">
        <v>240</v>
      </c>
      <c r="EE74" s="72" t="s">
        <v>240</v>
      </c>
      <c r="EF74" s="72" t="s">
        <v>240</v>
      </c>
      <c r="EG74" s="72" t="s">
        <v>240</v>
      </c>
      <c r="EH74" s="72" t="s">
        <v>240</v>
      </c>
      <c r="EI74" s="72" t="s">
        <v>240</v>
      </c>
      <c r="EJ74" s="73" t="s">
        <v>240</v>
      </c>
      <c r="EK74" s="209" t="s">
        <v>64</v>
      </c>
      <c r="EL74" s="210"/>
      <c r="EM74" s="210"/>
      <c r="EN74" s="210"/>
      <c r="EO74" s="210"/>
      <c r="EP74" s="210"/>
      <c r="EQ74" s="210"/>
      <c r="ER74" s="210"/>
      <c r="ES74" s="211"/>
      <c r="ET74" s="224"/>
      <c r="EU74" s="225"/>
      <c r="EV74" s="225"/>
      <c r="EW74" s="225"/>
      <c r="EX74" s="225"/>
      <c r="EY74" s="225"/>
      <c r="EZ74" s="225"/>
      <c r="FA74" s="226"/>
    </row>
    <row r="75" spans="1:157" s="28" customFormat="1" ht="118.5" customHeight="1">
      <c r="A75" s="66" t="s">
        <v>439</v>
      </c>
      <c r="B75" s="67"/>
      <c r="C75" s="67"/>
      <c r="D75" s="67"/>
      <c r="E75" s="67"/>
      <c r="F75" s="67"/>
      <c r="G75" s="67"/>
      <c r="H75" s="68"/>
      <c r="I75" s="66" t="s">
        <v>66</v>
      </c>
      <c r="J75" s="67" t="s">
        <v>301</v>
      </c>
      <c r="K75" s="67" t="s">
        <v>301</v>
      </c>
      <c r="L75" s="67" t="s">
        <v>301</v>
      </c>
      <c r="M75" s="67" t="s">
        <v>301</v>
      </c>
      <c r="N75" s="67" t="s">
        <v>301</v>
      </c>
      <c r="O75" s="67" t="s">
        <v>301</v>
      </c>
      <c r="P75" s="67" t="s">
        <v>301</v>
      </c>
      <c r="Q75" s="68" t="s">
        <v>301</v>
      </c>
      <c r="R75" s="66" t="s">
        <v>302</v>
      </c>
      <c r="S75" s="67" t="s">
        <v>302</v>
      </c>
      <c r="T75" s="67" t="s">
        <v>302</v>
      </c>
      <c r="U75" s="67" t="s">
        <v>302</v>
      </c>
      <c r="V75" s="67" t="s">
        <v>302</v>
      </c>
      <c r="W75" s="67" t="s">
        <v>302</v>
      </c>
      <c r="X75" s="67" t="s">
        <v>302</v>
      </c>
      <c r="Y75" s="67" t="s">
        <v>302</v>
      </c>
      <c r="Z75" s="68" t="s">
        <v>302</v>
      </c>
      <c r="AA75" s="118" t="s">
        <v>303</v>
      </c>
      <c r="AB75" s="119" t="s">
        <v>303</v>
      </c>
      <c r="AC75" s="119" t="s">
        <v>303</v>
      </c>
      <c r="AD75" s="119" t="s">
        <v>303</v>
      </c>
      <c r="AE75" s="119" t="s">
        <v>303</v>
      </c>
      <c r="AF75" s="119" t="s">
        <v>303</v>
      </c>
      <c r="AG75" s="119" t="s">
        <v>303</v>
      </c>
      <c r="AH75" s="119" t="s">
        <v>303</v>
      </c>
      <c r="AI75" s="119" t="s">
        <v>303</v>
      </c>
      <c r="AJ75" s="119" t="s">
        <v>303</v>
      </c>
      <c r="AK75" s="119" t="s">
        <v>303</v>
      </c>
      <c r="AL75" s="120" t="s">
        <v>303</v>
      </c>
      <c r="AM75" s="71" t="s">
        <v>100</v>
      </c>
      <c r="AN75" s="72" t="s">
        <v>100</v>
      </c>
      <c r="AO75" s="72" t="s">
        <v>100</v>
      </c>
      <c r="AP75" s="72" t="s">
        <v>100</v>
      </c>
      <c r="AQ75" s="72" t="s">
        <v>100</v>
      </c>
      <c r="AR75" s="72" t="s">
        <v>100</v>
      </c>
      <c r="AS75" s="72" t="s">
        <v>100</v>
      </c>
      <c r="AT75" s="72" t="s">
        <v>100</v>
      </c>
      <c r="AU75" s="72" t="s">
        <v>100</v>
      </c>
      <c r="AV75" s="72" t="s">
        <v>100</v>
      </c>
      <c r="AW75" s="72" t="s">
        <v>100</v>
      </c>
      <c r="AX75" s="72" t="s">
        <v>100</v>
      </c>
      <c r="AY75" s="72" t="s">
        <v>100</v>
      </c>
      <c r="AZ75" s="72" t="s">
        <v>100</v>
      </c>
      <c r="BA75" s="73" t="s">
        <v>100</v>
      </c>
      <c r="BB75" s="66">
        <v>796</v>
      </c>
      <c r="BC75" s="67">
        <v>796</v>
      </c>
      <c r="BD75" s="67">
        <v>796</v>
      </c>
      <c r="BE75" s="67">
        <v>796</v>
      </c>
      <c r="BF75" s="67">
        <v>796</v>
      </c>
      <c r="BG75" s="67">
        <v>796</v>
      </c>
      <c r="BH75" s="68">
        <v>796</v>
      </c>
      <c r="BI75" s="71" t="s">
        <v>304</v>
      </c>
      <c r="BJ75" s="72"/>
      <c r="BK75" s="72"/>
      <c r="BL75" s="72"/>
      <c r="BM75" s="72"/>
      <c r="BN75" s="72"/>
      <c r="BO75" s="72"/>
      <c r="BP75" s="72"/>
      <c r="BQ75" s="73"/>
      <c r="BR75" s="71">
        <v>7</v>
      </c>
      <c r="BS75" s="72"/>
      <c r="BT75" s="72"/>
      <c r="BU75" s="72"/>
      <c r="BV75" s="72"/>
      <c r="BW75" s="72"/>
      <c r="BX75" s="72"/>
      <c r="BY75" s="72"/>
      <c r="BZ75" s="72"/>
      <c r="CA75" s="72"/>
      <c r="CB75" s="73"/>
      <c r="CC75" s="191" t="s">
        <v>46</v>
      </c>
      <c r="CD75" s="192"/>
      <c r="CE75" s="192"/>
      <c r="CF75" s="192"/>
      <c r="CG75" s="192"/>
      <c r="CH75" s="192"/>
      <c r="CI75" s="193"/>
      <c r="CJ75" s="71" t="s">
        <v>172</v>
      </c>
      <c r="CK75" s="72"/>
      <c r="CL75" s="72"/>
      <c r="CM75" s="72"/>
      <c r="CN75" s="72"/>
      <c r="CO75" s="72"/>
      <c r="CP75" s="72"/>
      <c r="CQ75" s="72"/>
      <c r="CR75" s="73"/>
      <c r="CS75" s="121">
        <f aca="true" t="shared" si="21" ref="CS75:CX75">864000</f>
        <v>864000</v>
      </c>
      <c r="CT75" s="122">
        <f t="shared" si="21"/>
        <v>864000</v>
      </c>
      <c r="CU75" s="122">
        <f t="shared" si="21"/>
        <v>864000</v>
      </c>
      <c r="CV75" s="122">
        <f t="shared" si="21"/>
        <v>864000</v>
      </c>
      <c r="CW75" s="122">
        <f t="shared" si="21"/>
        <v>864000</v>
      </c>
      <c r="CX75" s="123">
        <f t="shared" si="21"/>
        <v>864000</v>
      </c>
      <c r="CY75" s="63" t="s">
        <v>305</v>
      </c>
      <c r="CZ75" s="66" t="s">
        <v>264</v>
      </c>
      <c r="DA75" s="67" t="s">
        <v>299</v>
      </c>
      <c r="DB75" s="67" t="s">
        <v>299</v>
      </c>
      <c r="DC75" s="67" t="s">
        <v>299</v>
      </c>
      <c r="DD75" s="67" t="s">
        <v>299</v>
      </c>
      <c r="DE75" s="67" t="s">
        <v>299</v>
      </c>
      <c r="DF75" s="67" t="s">
        <v>299</v>
      </c>
      <c r="DG75" s="67" t="s">
        <v>299</v>
      </c>
      <c r="DH75" s="67" t="s">
        <v>299</v>
      </c>
      <c r="DI75" s="67" t="s">
        <v>299</v>
      </c>
      <c r="DJ75" s="68" t="s">
        <v>299</v>
      </c>
      <c r="DK75" s="71" t="s">
        <v>381</v>
      </c>
      <c r="DL75" s="72" t="s">
        <v>246</v>
      </c>
      <c r="DM75" s="72" t="s">
        <v>246</v>
      </c>
      <c r="DN75" s="72" t="s">
        <v>246</v>
      </c>
      <c r="DO75" s="72" t="s">
        <v>246</v>
      </c>
      <c r="DP75" s="72" t="s">
        <v>246</v>
      </c>
      <c r="DQ75" s="72" t="s">
        <v>246</v>
      </c>
      <c r="DR75" s="72" t="s">
        <v>246</v>
      </c>
      <c r="DS75" s="72" t="s">
        <v>246</v>
      </c>
      <c r="DT75" s="72" t="s">
        <v>246</v>
      </c>
      <c r="DU75" s="72" t="s">
        <v>246</v>
      </c>
      <c r="DV75" s="73" t="s">
        <v>246</v>
      </c>
      <c r="DW75" s="71" t="s">
        <v>64</v>
      </c>
      <c r="DX75" s="72" t="s">
        <v>240</v>
      </c>
      <c r="DY75" s="72" t="s">
        <v>240</v>
      </c>
      <c r="DZ75" s="72" t="s">
        <v>240</v>
      </c>
      <c r="EA75" s="72" t="s">
        <v>240</v>
      </c>
      <c r="EB75" s="72" t="s">
        <v>240</v>
      </c>
      <c r="EC75" s="72" t="s">
        <v>240</v>
      </c>
      <c r="ED75" s="72" t="s">
        <v>240</v>
      </c>
      <c r="EE75" s="72" t="s">
        <v>240</v>
      </c>
      <c r="EF75" s="72" t="s">
        <v>240</v>
      </c>
      <c r="EG75" s="72" t="s">
        <v>240</v>
      </c>
      <c r="EH75" s="72" t="s">
        <v>240</v>
      </c>
      <c r="EI75" s="72" t="s">
        <v>240</v>
      </c>
      <c r="EJ75" s="73" t="s">
        <v>240</v>
      </c>
      <c r="EK75" s="209" t="s">
        <v>64</v>
      </c>
      <c r="EL75" s="210"/>
      <c r="EM75" s="210"/>
      <c r="EN75" s="210"/>
      <c r="EO75" s="210"/>
      <c r="EP75" s="210"/>
      <c r="EQ75" s="210"/>
      <c r="ER75" s="210"/>
      <c r="ES75" s="211"/>
      <c r="ET75" s="224"/>
      <c r="EU75" s="225"/>
      <c r="EV75" s="225"/>
      <c r="EW75" s="225"/>
      <c r="EX75" s="225"/>
      <c r="EY75" s="225"/>
      <c r="EZ75" s="225"/>
      <c r="FA75" s="226"/>
    </row>
    <row r="76" spans="1:157" s="28" customFormat="1" ht="96" customHeight="1">
      <c r="A76" s="66" t="s">
        <v>440</v>
      </c>
      <c r="B76" s="67"/>
      <c r="C76" s="67"/>
      <c r="D76" s="67"/>
      <c r="E76" s="67"/>
      <c r="F76" s="67"/>
      <c r="G76" s="67"/>
      <c r="H76" s="68"/>
      <c r="I76" s="66" t="s">
        <v>105</v>
      </c>
      <c r="J76" s="67" t="s">
        <v>105</v>
      </c>
      <c r="K76" s="67" t="s">
        <v>105</v>
      </c>
      <c r="L76" s="67" t="s">
        <v>105</v>
      </c>
      <c r="M76" s="67" t="s">
        <v>105</v>
      </c>
      <c r="N76" s="67" t="s">
        <v>105</v>
      </c>
      <c r="O76" s="67" t="s">
        <v>105</v>
      </c>
      <c r="P76" s="67" t="s">
        <v>105</v>
      </c>
      <c r="Q76" s="68" t="s">
        <v>105</v>
      </c>
      <c r="R76" s="66" t="s">
        <v>106</v>
      </c>
      <c r="S76" s="67" t="s">
        <v>106</v>
      </c>
      <c r="T76" s="67" t="s">
        <v>106</v>
      </c>
      <c r="U76" s="67" t="s">
        <v>106</v>
      </c>
      <c r="V76" s="67" t="s">
        <v>106</v>
      </c>
      <c r="W76" s="67" t="s">
        <v>106</v>
      </c>
      <c r="X76" s="67" t="s">
        <v>106</v>
      </c>
      <c r="Y76" s="67" t="s">
        <v>106</v>
      </c>
      <c r="Z76" s="68" t="s">
        <v>106</v>
      </c>
      <c r="AA76" s="118" t="s">
        <v>107</v>
      </c>
      <c r="AB76" s="119" t="s">
        <v>107</v>
      </c>
      <c r="AC76" s="119" t="s">
        <v>107</v>
      </c>
      <c r="AD76" s="119" t="s">
        <v>107</v>
      </c>
      <c r="AE76" s="119" t="s">
        <v>107</v>
      </c>
      <c r="AF76" s="119" t="s">
        <v>107</v>
      </c>
      <c r="AG76" s="119" t="s">
        <v>107</v>
      </c>
      <c r="AH76" s="119" t="s">
        <v>107</v>
      </c>
      <c r="AI76" s="119" t="s">
        <v>107</v>
      </c>
      <c r="AJ76" s="119" t="s">
        <v>107</v>
      </c>
      <c r="AK76" s="119" t="s">
        <v>107</v>
      </c>
      <c r="AL76" s="120" t="s">
        <v>107</v>
      </c>
      <c r="AM76" s="71" t="s">
        <v>100</v>
      </c>
      <c r="AN76" s="72" t="s">
        <v>100</v>
      </c>
      <c r="AO76" s="72" t="s">
        <v>100</v>
      </c>
      <c r="AP76" s="72" t="s">
        <v>100</v>
      </c>
      <c r="AQ76" s="72" t="s">
        <v>100</v>
      </c>
      <c r="AR76" s="72" t="s">
        <v>100</v>
      </c>
      <c r="AS76" s="72" t="s">
        <v>100</v>
      </c>
      <c r="AT76" s="72" t="s">
        <v>100</v>
      </c>
      <c r="AU76" s="72" t="s">
        <v>100</v>
      </c>
      <c r="AV76" s="72" t="s">
        <v>100</v>
      </c>
      <c r="AW76" s="72" t="s">
        <v>100</v>
      </c>
      <c r="AX76" s="72" t="s">
        <v>100</v>
      </c>
      <c r="AY76" s="72" t="s">
        <v>100</v>
      </c>
      <c r="AZ76" s="72" t="s">
        <v>100</v>
      </c>
      <c r="BA76" s="73" t="s">
        <v>100</v>
      </c>
      <c r="BB76" s="66">
        <v>798</v>
      </c>
      <c r="BC76" s="67">
        <v>798</v>
      </c>
      <c r="BD76" s="67">
        <v>798</v>
      </c>
      <c r="BE76" s="67">
        <v>798</v>
      </c>
      <c r="BF76" s="67">
        <v>798</v>
      </c>
      <c r="BG76" s="67">
        <v>798</v>
      </c>
      <c r="BH76" s="68">
        <v>798</v>
      </c>
      <c r="BI76" s="71" t="s">
        <v>69</v>
      </c>
      <c r="BJ76" s="72"/>
      <c r="BK76" s="72"/>
      <c r="BL76" s="72"/>
      <c r="BM76" s="72"/>
      <c r="BN76" s="72"/>
      <c r="BO76" s="72"/>
      <c r="BP76" s="72"/>
      <c r="BQ76" s="73"/>
      <c r="BR76" s="71">
        <v>40</v>
      </c>
      <c r="BS76" s="72"/>
      <c r="BT76" s="72"/>
      <c r="BU76" s="72"/>
      <c r="BV76" s="72"/>
      <c r="BW76" s="72"/>
      <c r="BX76" s="72"/>
      <c r="BY76" s="72"/>
      <c r="BZ76" s="72"/>
      <c r="CA76" s="72"/>
      <c r="CB76" s="73"/>
      <c r="CC76" s="191" t="s">
        <v>46</v>
      </c>
      <c r="CD76" s="192"/>
      <c r="CE76" s="192"/>
      <c r="CF76" s="192"/>
      <c r="CG76" s="192"/>
      <c r="CH76" s="192"/>
      <c r="CI76" s="193"/>
      <c r="CJ76" s="71" t="s">
        <v>172</v>
      </c>
      <c r="CK76" s="72"/>
      <c r="CL76" s="72"/>
      <c r="CM76" s="72"/>
      <c r="CN76" s="72"/>
      <c r="CO76" s="72"/>
      <c r="CP76" s="72"/>
      <c r="CQ76" s="72"/>
      <c r="CR76" s="73"/>
      <c r="CS76" s="121">
        <f aca="true" t="shared" si="22" ref="CS76:CX76">420000*1.2</f>
        <v>504000</v>
      </c>
      <c r="CT76" s="122">
        <f t="shared" si="22"/>
        <v>504000</v>
      </c>
      <c r="CU76" s="122">
        <f t="shared" si="22"/>
        <v>504000</v>
      </c>
      <c r="CV76" s="122">
        <f t="shared" si="22"/>
        <v>504000</v>
      </c>
      <c r="CW76" s="122">
        <f t="shared" si="22"/>
        <v>504000</v>
      </c>
      <c r="CX76" s="123">
        <f t="shared" si="22"/>
        <v>504000</v>
      </c>
      <c r="CY76" s="63" t="s">
        <v>299</v>
      </c>
      <c r="CZ76" s="66" t="s">
        <v>306</v>
      </c>
      <c r="DA76" s="67" t="s">
        <v>307</v>
      </c>
      <c r="DB76" s="67" t="s">
        <v>307</v>
      </c>
      <c r="DC76" s="67" t="s">
        <v>307</v>
      </c>
      <c r="DD76" s="67" t="s">
        <v>307</v>
      </c>
      <c r="DE76" s="67" t="s">
        <v>307</v>
      </c>
      <c r="DF76" s="67" t="s">
        <v>307</v>
      </c>
      <c r="DG76" s="67" t="s">
        <v>307</v>
      </c>
      <c r="DH76" s="67" t="s">
        <v>307</v>
      </c>
      <c r="DI76" s="67" t="s">
        <v>307</v>
      </c>
      <c r="DJ76" s="68" t="s">
        <v>307</v>
      </c>
      <c r="DK76" s="71" t="s">
        <v>381</v>
      </c>
      <c r="DL76" s="72" t="s">
        <v>246</v>
      </c>
      <c r="DM76" s="72" t="s">
        <v>246</v>
      </c>
      <c r="DN76" s="72" t="s">
        <v>246</v>
      </c>
      <c r="DO76" s="72" t="s">
        <v>246</v>
      </c>
      <c r="DP76" s="72" t="s">
        <v>246</v>
      </c>
      <c r="DQ76" s="72" t="s">
        <v>246</v>
      </c>
      <c r="DR76" s="72" t="s">
        <v>246</v>
      </c>
      <c r="DS76" s="72" t="s">
        <v>246</v>
      </c>
      <c r="DT76" s="72" t="s">
        <v>246</v>
      </c>
      <c r="DU76" s="72" t="s">
        <v>246</v>
      </c>
      <c r="DV76" s="73" t="s">
        <v>246</v>
      </c>
      <c r="DW76" s="71" t="s">
        <v>64</v>
      </c>
      <c r="DX76" s="72" t="s">
        <v>240</v>
      </c>
      <c r="DY76" s="72" t="s">
        <v>240</v>
      </c>
      <c r="DZ76" s="72" t="s">
        <v>240</v>
      </c>
      <c r="EA76" s="72" t="s">
        <v>240</v>
      </c>
      <c r="EB76" s="72" t="s">
        <v>240</v>
      </c>
      <c r="EC76" s="72" t="s">
        <v>240</v>
      </c>
      <c r="ED76" s="72" t="s">
        <v>240</v>
      </c>
      <c r="EE76" s="72" t="s">
        <v>240</v>
      </c>
      <c r="EF76" s="72" t="s">
        <v>240</v>
      </c>
      <c r="EG76" s="72" t="s">
        <v>240</v>
      </c>
      <c r="EH76" s="72" t="s">
        <v>240</v>
      </c>
      <c r="EI76" s="72" t="s">
        <v>240</v>
      </c>
      <c r="EJ76" s="73" t="s">
        <v>240</v>
      </c>
      <c r="EK76" s="209" t="s">
        <v>64</v>
      </c>
      <c r="EL76" s="210"/>
      <c r="EM76" s="210"/>
      <c r="EN76" s="210"/>
      <c r="EO76" s="210"/>
      <c r="EP76" s="210"/>
      <c r="EQ76" s="210"/>
      <c r="ER76" s="210"/>
      <c r="ES76" s="211"/>
      <c r="ET76" s="224"/>
      <c r="EU76" s="225"/>
      <c r="EV76" s="225"/>
      <c r="EW76" s="225"/>
      <c r="EX76" s="225"/>
      <c r="EY76" s="225"/>
      <c r="EZ76" s="225"/>
      <c r="FA76" s="226"/>
    </row>
    <row r="77" spans="1:157" s="28" customFormat="1" ht="93.75" customHeight="1">
      <c r="A77" s="66" t="s">
        <v>441</v>
      </c>
      <c r="B77" s="67"/>
      <c r="C77" s="67"/>
      <c r="D77" s="67"/>
      <c r="E77" s="67"/>
      <c r="F77" s="67"/>
      <c r="G77" s="67"/>
      <c r="H77" s="68"/>
      <c r="I77" s="66" t="s">
        <v>66</v>
      </c>
      <c r="J77" s="67" t="s">
        <v>301</v>
      </c>
      <c r="K77" s="67" t="s">
        <v>301</v>
      </c>
      <c r="L77" s="67" t="s">
        <v>301</v>
      </c>
      <c r="M77" s="67" t="s">
        <v>301</v>
      </c>
      <c r="N77" s="67" t="s">
        <v>301</v>
      </c>
      <c r="O77" s="67" t="s">
        <v>301</v>
      </c>
      <c r="P77" s="67" t="s">
        <v>301</v>
      </c>
      <c r="Q77" s="68" t="s">
        <v>301</v>
      </c>
      <c r="R77" s="66" t="s">
        <v>302</v>
      </c>
      <c r="S77" s="67" t="s">
        <v>302</v>
      </c>
      <c r="T77" s="67" t="s">
        <v>302</v>
      </c>
      <c r="U77" s="67" t="s">
        <v>302</v>
      </c>
      <c r="V77" s="67" t="s">
        <v>302</v>
      </c>
      <c r="W77" s="67" t="s">
        <v>302</v>
      </c>
      <c r="X77" s="67" t="s">
        <v>302</v>
      </c>
      <c r="Y77" s="67" t="s">
        <v>302</v>
      </c>
      <c r="Z77" s="68" t="s">
        <v>302</v>
      </c>
      <c r="AA77" s="118" t="s">
        <v>308</v>
      </c>
      <c r="AB77" s="119" t="s">
        <v>308</v>
      </c>
      <c r="AC77" s="119" t="s">
        <v>308</v>
      </c>
      <c r="AD77" s="119" t="s">
        <v>308</v>
      </c>
      <c r="AE77" s="119" t="s">
        <v>308</v>
      </c>
      <c r="AF77" s="119" t="s">
        <v>308</v>
      </c>
      <c r="AG77" s="119" t="s">
        <v>308</v>
      </c>
      <c r="AH77" s="119" t="s">
        <v>308</v>
      </c>
      <c r="AI77" s="119" t="s">
        <v>308</v>
      </c>
      <c r="AJ77" s="119" t="s">
        <v>308</v>
      </c>
      <c r="AK77" s="119" t="s">
        <v>308</v>
      </c>
      <c r="AL77" s="120" t="s">
        <v>308</v>
      </c>
      <c r="AM77" s="71" t="s">
        <v>100</v>
      </c>
      <c r="AN77" s="72" t="s">
        <v>100</v>
      </c>
      <c r="AO77" s="72" t="s">
        <v>100</v>
      </c>
      <c r="AP77" s="72" t="s">
        <v>100</v>
      </c>
      <c r="AQ77" s="72" t="s">
        <v>100</v>
      </c>
      <c r="AR77" s="72" t="s">
        <v>100</v>
      </c>
      <c r="AS77" s="72" t="s">
        <v>100</v>
      </c>
      <c r="AT77" s="72" t="s">
        <v>100</v>
      </c>
      <c r="AU77" s="72" t="s">
        <v>100</v>
      </c>
      <c r="AV77" s="72" t="s">
        <v>100</v>
      </c>
      <c r="AW77" s="72" t="s">
        <v>100</v>
      </c>
      <c r="AX77" s="72" t="s">
        <v>100</v>
      </c>
      <c r="AY77" s="72" t="s">
        <v>100</v>
      </c>
      <c r="AZ77" s="72" t="s">
        <v>100</v>
      </c>
      <c r="BA77" s="73" t="s">
        <v>100</v>
      </c>
      <c r="BB77" s="66">
        <v>796</v>
      </c>
      <c r="BC77" s="67">
        <v>796</v>
      </c>
      <c r="BD77" s="67">
        <v>796</v>
      </c>
      <c r="BE77" s="67">
        <v>796</v>
      </c>
      <c r="BF77" s="67">
        <v>796</v>
      </c>
      <c r="BG77" s="67">
        <v>796</v>
      </c>
      <c r="BH77" s="68">
        <v>796</v>
      </c>
      <c r="BI77" s="71" t="s">
        <v>304</v>
      </c>
      <c r="BJ77" s="72"/>
      <c r="BK77" s="72"/>
      <c r="BL77" s="72"/>
      <c r="BM77" s="72"/>
      <c r="BN77" s="72"/>
      <c r="BO77" s="72"/>
      <c r="BP77" s="72"/>
      <c r="BQ77" s="73"/>
      <c r="BR77" s="71">
        <v>3</v>
      </c>
      <c r="BS77" s="72"/>
      <c r="BT77" s="72"/>
      <c r="BU77" s="72"/>
      <c r="BV77" s="72"/>
      <c r="BW77" s="72"/>
      <c r="BX77" s="72"/>
      <c r="BY77" s="72"/>
      <c r="BZ77" s="72"/>
      <c r="CA77" s="72"/>
      <c r="CB77" s="73"/>
      <c r="CC77" s="191" t="s">
        <v>46</v>
      </c>
      <c r="CD77" s="192"/>
      <c r="CE77" s="192"/>
      <c r="CF77" s="192"/>
      <c r="CG77" s="192"/>
      <c r="CH77" s="192"/>
      <c r="CI77" s="193"/>
      <c r="CJ77" s="71" t="s">
        <v>172</v>
      </c>
      <c r="CK77" s="72"/>
      <c r="CL77" s="72"/>
      <c r="CM77" s="72"/>
      <c r="CN77" s="72"/>
      <c r="CO77" s="72"/>
      <c r="CP77" s="72"/>
      <c r="CQ77" s="72"/>
      <c r="CR77" s="73"/>
      <c r="CS77" s="121">
        <f aca="true" t="shared" si="23" ref="CS77:CX77">3060000</f>
        <v>3060000</v>
      </c>
      <c r="CT77" s="122">
        <f t="shared" si="23"/>
        <v>3060000</v>
      </c>
      <c r="CU77" s="122">
        <f t="shared" si="23"/>
        <v>3060000</v>
      </c>
      <c r="CV77" s="122">
        <f t="shared" si="23"/>
        <v>3060000</v>
      </c>
      <c r="CW77" s="122">
        <f t="shared" si="23"/>
        <v>3060000</v>
      </c>
      <c r="CX77" s="123">
        <f t="shared" si="23"/>
        <v>3060000</v>
      </c>
      <c r="CY77" s="63" t="s">
        <v>353</v>
      </c>
      <c r="CZ77" s="66" t="s">
        <v>251</v>
      </c>
      <c r="DA77" s="67" t="s">
        <v>252</v>
      </c>
      <c r="DB77" s="67" t="s">
        <v>252</v>
      </c>
      <c r="DC77" s="67" t="s">
        <v>252</v>
      </c>
      <c r="DD77" s="67" t="s">
        <v>252</v>
      </c>
      <c r="DE77" s="67" t="s">
        <v>252</v>
      </c>
      <c r="DF77" s="67" t="s">
        <v>252</v>
      </c>
      <c r="DG77" s="67" t="s">
        <v>252</v>
      </c>
      <c r="DH77" s="67" t="s">
        <v>252</v>
      </c>
      <c r="DI77" s="67" t="s">
        <v>252</v>
      </c>
      <c r="DJ77" s="68" t="s">
        <v>252</v>
      </c>
      <c r="DK77" s="71" t="s">
        <v>381</v>
      </c>
      <c r="DL77" s="72" t="s">
        <v>246</v>
      </c>
      <c r="DM77" s="72" t="s">
        <v>246</v>
      </c>
      <c r="DN77" s="72" t="s">
        <v>246</v>
      </c>
      <c r="DO77" s="72" t="s">
        <v>246</v>
      </c>
      <c r="DP77" s="72" t="s">
        <v>246</v>
      </c>
      <c r="DQ77" s="72" t="s">
        <v>246</v>
      </c>
      <c r="DR77" s="72" t="s">
        <v>246</v>
      </c>
      <c r="DS77" s="72" t="s">
        <v>246</v>
      </c>
      <c r="DT77" s="72" t="s">
        <v>246</v>
      </c>
      <c r="DU77" s="72" t="s">
        <v>246</v>
      </c>
      <c r="DV77" s="73" t="s">
        <v>246</v>
      </c>
      <c r="DW77" s="71" t="s">
        <v>64</v>
      </c>
      <c r="DX77" s="72" t="s">
        <v>240</v>
      </c>
      <c r="DY77" s="72" t="s">
        <v>240</v>
      </c>
      <c r="DZ77" s="72" t="s">
        <v>240</v>
      </c>
      <c r="EA77" s="72" t="s">
        <v>240</v>
      </c>
      <c r="EB77" s="72" t="s">
        <v>240</v>
      </c>
      <c r="EC77" s="72" t="s">
        <v>240</v>
      </c>
      <c r="ED77" s="72" t="s">
        <v>240</v>
      </c>
      <c r="EE77" s="72" t="s">
        <v>240</v>
      </c>
      <c r="EF77" s="72" t="s">
        <v>240</v>
      </c>
      <c r="EG77" s="72" t="s">
        <v>240</v>
      </c>
      <c r="EH77" s="72" t="s">
        <v>240</v>
      </c>
      <c r="EI77" s="72" t="s">
        <v>240</v>
      </c>
      <c r="EJ77" s="73" t="s">
        <v>240</v>
      </c>
      <c r="EK77" s="209" t="s">
        <v>64</v>
      </c>
      <c r="EL77" s="210"/>
      <c r="EM77" s="210"/>
      <c r="EN77" s="210"/>
      <c r="EO77" s="210"/>
      <c r="EP77" s="210"/>
      <c r="EQ77" s="210"/>
      <c r="ER77" s="210"/>
      <c r="ES77" s="211"/>
      <c r="ET77" s="224"/>
      <c r="EU77" s="225"/>
      <c r="EV77" s="225"/>
      <c r="EW77" s="225"/>
      <c r="EX77" s="225"/>
      <c r="EY77" s="225"/>
      <c r="EZ77" s="225"/>
      <c r="FA77" s="226"/>
    </row>
    <row r="78" spans="1:157" s="28" customFormat="1" ht="60" customHeight="1">
      <c r="A78" s="66"/>
      <c r="B78" s="67"/>
      <c r="C78" s="67"/>
      <c r="D78" s="67"/>
      <c r="E78" s="67"/>
      <c r="F78" s="67"/>
      <c r="G78" s="67"/>
      <c r="H78" s="68"/>
      <c r="I78" s="66"/>
      <c r="J78" s="67" t="s">
        <v>102</v>
      </c>
      <c r="K78" s="67" t="s">
        <v>102</v>
      </c>
      <c r="L78" s="67" t="s">
        <v>102</v>
      </c>
      <c r="M78" s="67" t="s">
        <v>102</v>
      </c>
      <c r="N78" s="67" t="s">
        <v>102</v>
      </c>
      <c r="O78" s="67" t="s">
        <v>102</v>
      </c>
      <c r="P78" s="67" t="s">
        <v>102</v>
      </c>
      <c r="Q78" s="68" t="s">
        <v>102</v>
      </c>
      <c r="R78" s="66"/>
      <c r="S78" s="67" t="s">
        <v>102</v>
      </c>
      <c r="T78" s="67" t="s">
        <v>102</v>
      </c>
      <c r="U78" s="67" t="s">
        <v>102</v>
      </c>
      <c r="V78" s="67" t="s">
        <v>102</v>
      </c>
      <c r="W78" s="67" t="s">
        <v>102</v>
      </c>
      <c r="X78" s="67" t="s">
        <v>102</v>
      </c>
      <c r="Y78" s="67" t="s">
        <v>102</v>
      </c>
      <c r="Z78" s="68" t="s">
        <v>102</v>
      </c>
      <c r="AA78" s="118"/>
      <c r="AB78" s="119" t="s">
        <v>258</v>
      </c>
      <c r="AC78" s="119" t="s">
        <v>258</v>
      </c>
      <c r="AD78" s="119" t="s">
        <v>258</v>
      </c>
      <c r="AE78" s="119" t="s">
        <v>258</v>
      </c>
      <c r="AF78" s="119" t="s">
        <v>258</v>
      </c>
      <c r="AG78" s="119" t="s">
        <v>258</v>
      </c>
      <c r="AH78" s="119" t="s">
        <v>258</v>
      </c>
      <c r="AI78" s="119" t="s">
        <v>258</v>
      </c>
      <c r="AJ78" s="119" t="s">
        <v>258</v>
      </c>
      <c r="AK78" s="119" t="s">
        <v>258</v>
      </c>
      <c r="AL78" s="120" t="s">
        <v>258</v>
      </c>
      <c r="AM78" s="71"/>
      <c r="AN78" s="72" t="s">
        <v>100</v>
      </c>
      <c r="AO78" s="72" t="s">
        <v>100</v>
      </c>
      <c r="AP78" s="72" t="s">
        <v>100</v>
      </c>
      <c r="AQ78" s="72" t="s">
        <v>100</v>
      </c>
      <c r="AR78" s="72" t="s">
        <v>100</v>
      </c>
      <c r="AS78" s="72" t="s">
        <v>100</v>
      </c>
      <c r="AT78" s="72" t="s">
        <v>100</v>
      </c>
      <c r="AU78" s="72" t="s">
        <v>100</v>
      </c>
      <c r="AV78" s="72" t="s">
        <v>100</v>
      </c>
      <c r="AW78" s="72" t="s">
        <v>100</v>
      </c>
      <c r="AX78" s="72" t="s">
        <v>100</v>
      </c>
      <c r="AY78" s="72" t="s">
        <v>100</v>
      </c>
      <c r="AZ78" s="72" t="s">
        <v>100</v>
      </c>
      <c r="BA78" s="73" t="s">
        <v>100</v>
      </c>
      <c r="BB78" s="66"/>
      <c r="BC78" s="67"/>
      <c r="BD78" s="67"/>
      <c r="BE78" s="67"/>
      <c r="BF78" s="67"/>
      <c r="BG78" s="67"/>
      <c r="BH78" s="68"/>
      <c r="BI78" s="71"/>
      <c r="BJ78" s="72"/>
      <c r="BK78" s="72"/>
      <c r="BL78" s="72"/>
      <c r="BM78" s="72"/>
      <c r="BN78" s="72"/>
      <c r="BO78" s="72"/>
      <c r="BP78" s="72"/>
      <c r="BQ78" s="73"/>
      <c r="BR78" s="71"/>
      <c r="BS78" s="72"/>
      <c r="BT78" s="72"/>
      <c r="BU78" s="72"/>
      <c r="BV78" s="72"/>
      <c r="BW78" s="72"/>
      <c r="BX78" s="72"/>
      <c r="BY78" s="72"/>
      <c r="BZ78" s="72"/>
      <c r="CA78" s="72"/>
      <c r="CB78" s="73"/>
      <c r="CC78" s="191"/>
      <c r="CD78" s="192"/>
      <c r="CE78" s="192"/>
      <c r="CF78" s="192"/>
      <c r="CG78" s="192"/>
      <c r="CH78" s="192"/>
      <c r="CI78" s="193"/>
      <c r="CJ78" s="203" t="s">
        <v>395</v>
      </c>
      <c r="CK78" s="207"/>
      <c r="CL78" s="207"/>
      <c r="CM78" s="207"/>
      <c r="CN78" s="207"/>
      <c r="CO78" s="207"/>
      <c r="CP78" s="207"/>
      <c r="CQ78" s="207"/>
      <c r="CR78" s="208"/>
      <c r="CS78" s="204">
        <f>SUM(CS74:CS77)</f>
        <v>5050536.12</v>
      </c>
      <c r="CT78" s="205"/>
      <c r="CU78" s="205"/>
      <c r="CV78" s="205"/>
      <c r="CW78" s="205"/>
      <c r="CX78" s="206"/>
      <c r="CY78" s="63"/>
      <c r="CZ78" s="66"/>
      <c r="DA78" s="67" t="s">
        <v>239</v>
      </c>
      <c r="DB78" s="67" t="s">
        <v>239</v>
      </c>
      <c r="DC78" s="67" t="s">
        <v>239</v>
      </c>
      <c r="DD78" s="67" t="s">
        <v>239</v>
      </c>
      <c r="DE78" s="67" t="s">
        <v>239</v>
      </c>
      <c r="DF78" s="67" t="s">
        <v>239</v>
      </c>
      <c r="DG78" s="67" t="s">
        <v>239</v>
      </c>
      <c r="DH78" s="67" t="s">
        <v>239</v>
      </c>
      <c r="DI78" s="67" t="s">
        <v>239</v>
      </c>
      <c r="DJ78" s="68" t="s">
        <v>239</v>
      </c>
      <c r="DK78" s="71"/>
      <c r="DL78" s="72" t="s">
        <v>246</v>
      </c>
      <c r="DM78" s="72" t="s">
        <v>246</v>
      </c>
      <c r="DN78" s="72" t="s">
        <v>246</v>
      </c>
      <c r="DO78" s="72" t="s">
        <v>246</v>
      </c>
      <c r="DP78" s="72" t="s">
        <v>246</v>
      </c>
      <c r="DQ78" s="72" t="s">
        <v>246</v>
      </c>
      <c r="DR78" s="72" t="s">
        <v>246</v>
      </c>
      <c r="DS78" s="72" t="s">
        <v>246</v>
      </c>
      <c r="DT78" s="72" t="s">
        <v>246</v>
      </c>
      <c r="DU78" s="72" t="s">
        <v>246</v>
      </c>
      <c r="DV78" s="73" t="s">
        <v>246</v>
      </c>
      <c r="DW78" s="71"/>
      <c r="DX78" s="72" t="s">
        <v>240</v>
      </c>
      <c r="DY78" s="72" t="s">
        <v>240</v>
      </c>
      <c r="DZ78" s="72" t="s">
        <v>240</v>
      </c>
      <c r="EA78" s="72" t="s">
        <v>240</v>
      </c>
      <c r="EB78" s="72" t="s">
        <v>240</v>
      </c>
      <c r="EC78" s="72" t="s">
        <v>240</v>
      </c>
      <c r="ED78" s="72" t="s">
        <v>240</v>
      </c>
      <c r="EE78" s="72" t="s">
        <v>240</v>
      </c>
      <c r="EF78" s="72" t="s">
        <v>240</v>
      </c>
      <c r="EG78" s="72" t="s">
        <v>240</v>
      </c>
      <c r="EH78" s="72" t="s">
        <v>240</v>
      </c>
      <c r="EI78" s="72" t="s">
        <v>240</v>
      </c>
      <c r="EJ78" s="73" t="s">
        <v>240</v>
      </c>
      <c r="EK78" s="209"/>
      <c r="EL78" s="210"/>
      <c r="EM78" s="210"/>
      <c r="EN78" s="210"/>
      <c r="EO78" s="210"/>
      <c r="EP78" s="210"/>
      <c r="EQ78" s="210"/>
      <c r="ER78" s="210"/>
      <c r="ES78" s="211"/>
      <c r="ET78" s="290"/>
      <c r="EU78" s="291"/>
      <c r="EV78" s="291"/>
      <c r="EW78" s="291"/>
      <c r="EX78" s="291"/>
      <c r="EY78" s="291"/>
      <c r="EZ78" s="291"/>
      <c r="FA78" s="292"/>
    </row>
    <row r="79" spans="1:149" s="28" customFormat="1" ht="16.5" customHeight="1">
      <c r="A79" s="142" t="s">
        <v>58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34"/>
      <c r="EN79" s="34"/>
      <c r="EO79" s="34"/>
      <c r="EP79" s="34"/>
      <c r="EQ79" s="34"/>
      <c r="ER79" s="34"/>
      <c r="ES79" s="34"/>
    </row>
    <row r="80" spans="1:157" s="28" customFormat="1" ht="68.25" customHeight="1">
      <c r="A80" s="66" t="s">
        <v>442</v>
      </c>
      <c r="B80" s="67"/>
      <c r="C80" s="67"/>
      <c r="D80" s="67"/>
      <c r="E80" s="67"/>
      <c r="F80" s="67"/>
      <c r="G80" s="67"/>
      <c r="H80" s="68"/>
      <c r="I80" s="66" t="s">
        <v>309</v>
      </c>
      <c r="J80" s="67"/>
      <c r="K80" s="67"/>
      <c r="L80" s="67"/>
      <c r="M80" s="67"/>
      <c r="N80" s="67"/>
      <c r="O80" s="67"/>
      <c r="P80" s="67"/>
      <c r="Q80" s="68"/>
      <c r="R80" s="66" t="s">
        <v>310</v>
      </c>
      <c r="S80" s="67"/>
      <c r="T80" s="67"/>
      <c r="U80" s="67"/>
      <c r="V80" s="67"/>
      <c r="W80" s="67"/>
      <c r="X80" s="67"/>
      <c r="Y80" s="67"/>
      <c r="Z80" s="68"/>
      <c r="AA80" s="71" t="s">
        <v>311</v>
      </c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3"/>
      <c r="AM80" s="71" t="s">
        <v>87</v>
      </c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3"/>
      <c r="BB80" s="66" t="s">
        <v>312</v>
      </c>
      <c r="BC80" s="67"/>
      <c r="BD80" s="67"/>
      <c r="BE80" s="67"/>
      <c r="BF80" s="67"/>
      <c r="BG80" s="67"/>
      <c r="BH80" s="68"/>
      <c r="BI80" s="71" t="s">
        <v>88</v>
      </c>
      <c r="BJ80" s="72"/>
      <c r="BK80" s="72"/>
      <c r="BL80" s="72"/>
      <c r="BM80" s="72"/>
      <c r="BN80" s="72"/>
      <c r="BO80" s="72"/>
      <c r="BP80" s="72"/>
      <c r="BQ80" s="73"/>
      <c r="BR80" s="71">
        <v>6</v>
      </c>
      <c r="BS80" s="72"/>
      <c r="BT80" s="72"/>
      <c r="BU80" s="72"/>
      <c r="BV80" s="72"/>
      <c r="BW80" s="72"/>
      <c r="BX80" s="72"/>
      <c r="BY80" s="72"/>
      <c r="BZ80" s="72"/>
      <c r="CA80" s="72"/>
      <c r="CB80" s="73"/>
      <c r="CC80" s="191" t="s">
        <v>46</v>
      </c>
      <c r="CD80" s="192"/>
      <c r="CE80" s="192"/>
      <c r="CF80" s="192"/>
      <c r="CG80" s="192"/>
      <c r="CH80" s="192"/>
      <c r="CI80" s="193"/>
      <c r="CJ80" s="71" t="s">
        <v>47</v>
      </c>
      <c r="CK80" s="72"/>
      <c r="CL80" s="72"/>
      <c r="CM80" s="72"/>
      <c r="CN80" s="72"/>
      <c r="CO80" s="72"/>
      <c r="CP80" s="72"/>
      <c r="CQ80" s="72"/>
      <c r="CR80" s="73"/>
      <c r="CS80" s="121">
        <v>234000</v>
      </c>
      <c r="CT80" s="122"/>
      <c r="CU80" s="122"/>
      <c r="CV80" s="122"/>
      <c r="CW80" s="122"/>
      <c r="CX80" s="123"/>
      <c r="CY80" s="63" t="s">
        <v>391</v>
      </c>
      <c r="CZ80" s="66" t="s">
        <v>313</v>
      </c>
      <c r="DA80" s="67"/>
      <c r="DB80" s="67"/>
      <c r="DC80" s="67"/>
      <c r="DD80" s="67"/>
      <c r="DE80" s="67"/>
      <c r="DF80" s="67"/>
      <c r="DG80" s="67"/>
      <c r="DH80" s="67"/>
      <c r="DI80" s="67"/>
      <c r="DJ80" s="68"/>
      <c r="DK80" s="71" t="s">
        <v>378</v>
      </c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3"/>
      <c r="DW80" s="71" t="s">
        <v>64</v>
      </c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3"/>
      <c r="EK80" s="209" t="s">
        <v>64</v>
      </c>
      <c r="EL80" s="210"/>
      <c r="EM80" s="210"/>
      <c r="EN80" s="210"/>
      <c r="EO80" s="210"/>
      <c r="EP80" s="210"/>
      <c r="EQ80" s="210"/>
      <c r="ER80" s="210"/>
      <c r="ES80" s="211"/>
      <c r="ET80" s="212"/>
      <c r="EU80" s="213"/>
      <c r="EV80" s="213"/>
      <c r="EW80" s="213"/>
      <c r="EX80" s="213"/>
      <c r="EY80" s="213"/>
      <c r="EZ80" s="213"/>
      <c r="FA80" s="214"/>
    </row>
    <row r="81" spans="1:157" s="28" customFormat="1" ht="66.75" customHeight="1">
      <c r="A81" s="66" t="s">
        <v>443</v>
      </c>
      <c r="B81" s="67"/>
      <c r="C81" s="67"/>
      <c r="D81" s="67"/>
      <c r="E81" s="67"/>
      <c r="F81" s="67"/>
      <c r="G81" s="67"/>
      <c r="H81" s="68"/>
      <c r="I81" s="66" t="s">
        <v>377</v>
      </c>
      <c r="J81" s="67"/>
      <c r="K81" s="67"/>
      <c r="L81" s="67"/>
      <c r="M81" s="67"/>
      <c r="N81" s="67"/>
      <c r="O81" s="67"/>
      <c r="P81" s="67"/>
      <c r="Q81" s="68"/>
      <c r="R81" s="66" t="s">
        <v>377</v>
      </c>
      <c r="S81" s="67"/>
      <c r="T81" s="67"/>
      <c r="U81" s="67"/>
      <c r="V81" s="67"/>
      <c r="W81" s="67"/>
      <c r="X81" s="67"/>
      <c r="Y81" s="67"/>
      <c r="Z81" s="68"/>
      <c r="AA81" s="71" t="s">
        <v>89</v>
      </c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3"/>
      <c r="AM81" s="71" t="s">
        <v>87</v>
      </c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3"/>
      <c r="BB81" s="66">
        <v>796</v>
      </c>
      <c r="BC81" s="67"/>
      <c r="BD81" s="67"/>
      <c r="BE81" s="67"/>
      <c r="BF81" s="67"/>
      <c r="BG81" s="67"/>
      <c r="BH81" s="68"/>
      <c r="BI81" s="71" t="s">
        <v>69</v>
      </c>
      <c r="BJ81" s="72"/>
      <c r="BK81" s="72"/>
      <c r="BL81" s="72"/>
      <c r="BM81" s="72"/>
      <c r="BN81" s="72"/>
      <c r="BO81" s="72"/>
      <c r="BP81" s="72"/>
      <c r="BQ81" s="73"/>
      <c r="BR81" s="71">
        <v>200</v>
      </c>
      <c r="BS81" s="72"/>
      <c r="BT81" s="72"/>
      <c r="BU81" s="72"/>
      <c r="BV81" s="72"/>
      <c r="BW81" s="72"/>
      <c r="BX81" s="72"/>
      <c r="BY81" s="72"/>
      <c r="BZ81" s="72"/>
      <c r="CA81" s="72"/>
      <c r="CB81" s="73"/>
      <c r="CC81" s="191" t="s">
        <v>46</v>
      </c>
      <c r="CD81" s="192"/>
      <c r="CE81" s="192"/>
      <c r="CF81" s="192"/>
      <c r="CG81" s="192"/>
      <c r="CH81" s="192"/>
      <c r="CI81" s="193"/>
      <c r="CJ81" s="71" t="s">
        <v>47</v>
      </c>
      <c r="CK81" s="72"/>
      <c r="CL81" s="72"/>
      <c r="CM81" s="72"/>
      <c r="CN81" s="72"/>
      <c r="CO81" s="72"/>
      <c r="CP81" s="72"/>
      <c r="CQ81" s="72"/>
      <c r="CR81" s="73"/>
      <c r="CS81" s="121">
        <v>300000</v>
      </c>
      <c r="CT81" s="122"/>
      <c r="CU81" s="122"/>
      <c r="CV81" s="122"/>
      <c r="CW81" s="122"/>
      <c r="CX81" s="123"/>
      <c r="CY81" s="63" t="s">
        <v>391</v>
      </c>
      <c r="CZ81" s="66" t="s">
        <v>313</v>
      </c>
      <c r="DA81" s="67"/>
      <c r="DB81" s="67"/>
      <c r="DC81" s="67"/>
      <c r="DD81" s="67"/>
      <c r="DE81" s="67"/>
      <c r="DF81" s="67"/>
      <c r="DG81" s="67"/>
      <c r="DH81" s="67"/>
      <c r="DI81" s="67"/>
      <c r="DJ81" s="68"/>
      <c r="DK81" s="71" t="s">
        <v>382</v>
      </c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3"/>
      <c r="DW81" s="71" t="s">
        <v>64</v>
      </c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3"/>
      <c r="EK81" s="209" t="s">
        <v>64</v>
      </c>
      <c r="EL81" s="210"/>
      <c r="EM81" s="210"/>
      <c r="EN81" s="210"/>
      <c r="EO81" s="210"/>
      <c r="EP81" s="210"/>
      <c r="EQ81" s="210"/>
      <c r="ER81" s="210"/>
      <c r="ES81" s="211"/>
      <c r="ET81" s="212"/>
      <c r="EU81" s="213"/>
      <c r="EV81" s="213"/>
      <c r="EW81" s="213"/>
      <c r="EX81" s="213"/>
      <c r="EY81" s="213"/>
      <c r="EZ81" s="213"/>
      <c r="FA81" s="214"/>
    </row>
    <row r="82" spans="1:157" s="28" customFormat="1" ht="59.25" customHeight="1">
      <c r="A82" s="66" t="s">
        <v>444</v>
      </c>
      <c r="B82" s="67"/>
      <c r="C82" s="67"/>
      <c r="D82" s="67"/>
      <c r="E82" s="67"/>
      <c r="F82" s="67"/>
      <c r="G82" s="67"/>
      <c r="H82" s="68"/>
      <c r="I82" s="66" t="s">
        <v>178</v>
      </c>
      <c r="J82" s="67"/>
      <c r="K82" s="67"/>
      <c r="L82" s="67"/>
      <c r="M82" s="67"/>
      <c r="N82" s="67"/>
      <c r="O82" s="67"/>
      <c r="P82" s="67"/>
      <c r="Q82" s="68"/>
      <c r="R82" s="66" t="s">
        <v>179</v>
      </c>
      <c r="S82" s="67"/>
      <c r="T82" s="67"/>
      <c r="U82" s="67"/>
      <c r="V82" s="67"/>
      <c r="W82" s="67"/>
      <c r="X82" s="67"/>
      <c r="Y82" s="67"/>
      <c r="Z82" s="68"/>
      <c r="AA82" s="118" t="s">
        <v>180</v>
      </c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20"/>
      <c r="AM82" s="71" t="s">
        <v>181</v>
      </c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3"/>
      <c r="BB82" s="66" t="s">
        <v>170</v>
      </c>
      <c r="BC82" s="67"/>
      <c r="BD82" s="67"/>
      <c r="BE82" s="67"/>
      <c r="BF82" s="67"/>
      <c r="BG82" s="67"/>
      <c r="BH82" s="68"/>
      <c r="BI82" s="71" t="s">
        <v>320</v>
      </c>
      <c r="BJ82" s="72"/>
      <c r="BK82" s="72"/>
      <c r="BL82" s="72"/>
      <c r="BM82" s="72"/>
      <c r="BN82" s="72"/>
      <c r="BO82" s="72"/>
      <c r="BP82" s="72"/>
      <c r="BQ82" s="73"/>
      <c r="BR82" s="71">
        <v>165.92</v>
      </c>
      <c r="BS82" s="72"/>
      <c r="BT82" s="72"/>
      <c r="BU82" s="72"/>
      <c r="BV82" s="72"/>
      <c r="BW82" s="72"/>
      <c r="BX82" s="72"/>
      <c r="BY82" s="72"/>
      <c r="BZ82" s="72"/>
      <c r="CA82" s="72"/>
      <c r="CB82" s="73"/>
      <c r="CC82" s="191" t="s">
        <v>46</v>
      </c>
      <c r="CD82" s="192"/>
      <c r="CE82" s="192"/>
      <c r="CF82" s="192"/>
      <c r="CG82" s="192"/>
      <c r="CH82" s="192"/>
      <c r="CI82" s="193"/>
      <c r="CJ82" s="71" t="s">
        <v>172</v>
      </c>
      <c r="CK82" s="72"/>
      <c r="CL82" s="72"/>
      <c r="CM82" s="72"/>
      <c r="CN82" s="72"/>
      <c r="CO82" s="72"/>
      <c r="CP82" s="72"/>
      <c r="CQ82" s="72"/>
      <c r="CR82" s="73"/>
      <c r="CS82" s="121">
        <v>206502.4</v>
      </c>
      <c r="CT82" s="122"/>
      <c r="CU82" s="122"/>
      <c r="CV82" s="122"/>
      <c r="CW82" s="122"/>
      <c r="CX82" s="123"/>
      <c r="CY82" s="63" t="s">
        <v>252</v>
      </c>
      <c r="CZ82" s="66" t="s">
        <v>322</v>
      </c>
      <c r="DA82" s="67"/>
      <c r="DB82" s="67"/>
      <c r="DC82" s="67"/>
      <c r="DD82" s="67"/>
      <c r="DE82" s="67"/>
      <c r="DF82" s="67"/>
      <c r="DG82" s="67"/>
      <c r="DH82" s="67"/>
      <c r="DI82" s="67"/>
      <c r="DJ82" s="68"/>
      <c r="DK82" s="71" t="s">
        <v>164</v>
      </c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3"/>
      <c r="DW82" s="128" t="s">
        <v>145</v>
      </c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30"/>
      <c r="EK82" s="209" t="s">
        <v>64</v>
      </c>
      <c r="EL82" s="210"/>
      <c r="EM82" s="210"/>
      <c r="EN82" s="210"/>
      <c r="EO82" s="210"/>
      <c r="EP82" s="210"/>
      <c r="EQ82" s="210"/>
      <c r="ER82" s="210"/>
      <c r="ES82" s="211"/>
      <c r="ET82" s="212"/>
      <c r="EU82" s="213"/>
      <c r="EV82" s="213"/>
      <c r="EW82" s="213"/>
      <c r="EX82" s="213"/>
      <c r="EY82" s="213"/>
      <c r="EZ82" s="213"/>
      <c r="FA82" s="214"/>
    </row>
    <row r="83" spans="1:157" s="28" customFormat="1" ht="114" customHeight="1">
      <c r="A83" s="66" t="s">
        <v>445</v>
      </c>
      <c r="B83" s="67"/>
      <c r="C83" s="67"/>
      <c r="D83" s="67"/>
      <c r="E83" s="67"/>
      <c r="F83" s="67"/>
      <c r="G83" s="67"/>
      <c r="H83" s="68"/>
      <c r="I83" s="66" t="s">
        <v>117</v>
      </c>
      <c r="J83" s="67" t="s">
        <v>117</v>
      </c>
      <c r="K83" s="67" t="s">
        <v>117</v>
      </c>
      <c r="L83" s="67" t="s">
        <v>117</v>
      </c>
      <c r="M83" s="67" t="s">
        <v>117</v>
      </c>
      <c r="N83" s="67" t="s">
        <v>117</v>
      </c>
      <c r="O83" s="67" t="s">
        <v>117</v>
      </c>
      <c r="P83" s="67" t="s">
        <v>117</v>
      </c>
      <c r="Q83" s="68" t="s">
        <v>117</v>
      </c>
      <c r="R83" s="66" t="s">
        <v>117</v>
      </c>
      <c r="S83" s="67" t="s">
        <v>117</v>
      </c>
      <c r="T83" s="67" t="s">
        <v>117</v>
      </c>
      <c r="U83" s="67" t="s">
        <v>117</v>
      </c>
      <c r="V83" s="67" t="s">
        <v>117</v>
      </c>
      <c r="W83" s="67" t="s">
        <v>117</v>
      </c>
      <c r="X83" s="67" t="s">
        <v>117</v>
      </c>
      <c r="Y83" s="67" t="s">
        <v>117</v>
      </c>
      <c r="Z83" s="68" t="s">
        <v>117</v>
      </c>
      <c r="AA83" s="118" t="s">
        <v>120</v>
      </c>
      <c r="AB83" s="119" t="s">
        <v>120</v>
      </c>
      <c r="AC83" s="119" t="s">
        <v>120</v>
      </c>
      <c r="AD83" s="119" t="s">
        <v>120</v>
      </c>
      <c r="AE83" s="119" t="s">
        <v>120</v>
      </c>
      <c r="AF83" s="119" t="s">
        <v>120</v>
      </c>
      <c r="AG83" s="119" t="s">
        <v>120</v>
      </c>
      <c r="AH83" s="119" t="s">
        <v>120</v>
      </c>
      <c r="AI83" s="119" t="s">
        <v>120</v>
      </c>
      <c r="AJ83" s="119" t="s">
        <v>120</v>
      </c>
      <c r="AK83" s="119" t="s">
        <v>120</v>
      </c>
      <c r="AL83" s="120" t="s">
        <v>120</v>
      </c>
      <c r="AM83" s="71" t="s">
        <v>100</v>
      </c>
      <c r="AN83" s="72" t="s">
        <v>100</v>
      </c>
      <c r="AO83" s="72" t="s">
        <v>100</v>
      </c>
      <c r="AP83" s="72" t="s">
        <v>100</v>
      </c>
      <c r="AQ83" s="72" t="s">
        <v>100</v>
      </c>
      <c r="AR83" s="72" t="s">
        <v>100</v>
      </c>
      <c r="AS83" s="72" t="s">
        <v>100</v>
      </c>
      <c r="AT83" s="72" t="s">
        <v>100</v>
      </c>
      <c r="AU83" s="72" t="s">
        <v>100</v>
      </c>
      <c r="AV83" s="72" t="s">
        <v>100</v>
      </c>
      <c r="AW83" s="72" t="s">
        <v>100</v>
      </c>
      <c r="AX83" s="72" t="s">
        <v>100</v>
      </c>
      <c r="AY83" s="72" t="s">
        <v>100</v>
      </c>
      <c r="AZ83" s="72" t="s">
        <v>100</v>
      </c>
      <c r="BA83" s="73" t="s">
        <v>100</v>
      </c>
      <c r="BB83" s="66">
        <v>798</v>
      </c>
      <c r="BC83" s="67">
        <v>798</v>
      </c>
      <c r="BD83" s="67">
        <v>798</v>
      </c>
      <c r="BE83" s="67">
        <v>798</v>
      </c>
      <c r="BF83" s="67">
        <v>798</v>
      </c>
      <c r="BG83" s="67">
        <v>798</v>
      </c>
      <c r="BH83" s="68">
        <v>798</v>
      </c>
      <c r="BI83" s="71" t="s">
        <v>304</v>
      </c>
      <c r="BJ83" s="72" t="s">
        <v>304</v>
      </c>
      <c r="BK83" s="72" t="s">
        <v>304</v>
      </c>
      <c r="BL83" s="72" t="s">
        <v>304</v>
      </c>
      <c r="BM83" s="72" t="s">
        <v>304</v>
      </c>
      <c r="BN83" s="72" t="s">
        <v>304</v>
      </c>
      <c r="BO83" s="72" t="s">
        <v>304</v>
      </c>
      <c r="BP83" s="72" t="s">
        <v>304</v>
      </c>
      <c r="BQ83" s="73" t="s">
        <v>304</v>
      </c>
      <c r="BR83" s="71">
        <v>4</v>
      </c>
      <c r="BS83" s="72">
        <v>4</v>
      </c>
      <c r="BT83" s="72">
        <v>4</v>
      </c>
      <c r="BU83" s="72">
        <v>4</v>
      </c>
      <c r="BV83" s="72">
        <v>4</v>
      </c>
      <c r="BW83" s="72">
        <v>4</v>
      </c>
      <c r="BX83" s="72">
        <v>4</v>
      </c>
      <c r="BY83" s="72">
        <v>4</v>
      </c>
      <c r="BZ83" s="72">
        <v>4</v>
      </c>
      <c r="CA83" s="72">
        <v>4</v>
      </c>
      <c r="CB83" s="73">
        <v>4</v>
      </c>
      <c r="CC83" s="191" t="s">
        <v>46</v>
      </c>
      <c r="CD83" s="192"/>
      <c r="CE83" s="192"/>
      <c r="CF83" s="192"/>
      <c r="CG83" s="192"/>
      <c r="CH83" s="192"/>
      <c r="CI83" s="193"/>
      <c r="CJ83" s="71" t="s">
        <v>172</v>
      </c>
      <c r="CK83" s="72"/>
      <c r="CL83" s="72"/>
      <c r="CM83" s="72"/>
      <c r="CN83" s="72"/>
      <c r="CO83" s="72"/>
      <c r="CP83" s="72"/>
      <c r="CQ83" s="72"/>
      <c r="CR83" s="73"/>
      <c r="CS83" s="121">
        <f aca="true" t="shared" si="24" ref="CS83:CX83">175141.44</f>
        <v>175141.44</v>
      </c>
      <c r="CT83" s="122">
        <f t="shared" si="24"/>
        <v>175141.44</v>
      </c>
      <c r="CU83" s="122">
        <f t="shared" si="24"/>
        <v>175141.44</v>
      </c>
      <c r="CV83" s="122">
        <f t="shared" si="24"/>
        <v>175141.44</v>
      </c>
      <c r="CW83" s="122">
        <f t="shared" si="24"/>
        <v>175141.44</v>
      </c>
      <c r="CX83" s="123">
        <f t="shared" si="24"/>
        <v>175141.44</v>
      </c>
      <c r="CY83" s="63" t="s">
        <v>252</v>
      </c>
      <c r="CZ83" s="66" t="s">
        <v>328</v>
      </c>
      <c r="DA83" s="67" t="s">
        <v>329</v>
      </c>
      <c r="DB83" s="67" t="s">
        <v>329</v>
      </c>
      <c r="DC83" s="67" t="s">
        <v>329</v>
      </c>
      <c r="DD83" s="67" t="s">
        <v>329</v>
      </c>
      <c r="DE83" s="67" t="s">
        <v>329</v>
      </c>
      <c r="DF83" s="67" t="s">
        <v>329</v>
      </c>
      <c r="DG83" s="67" t="s">
        <v>329</v>
      </c>
      <c r="DH83" s="67" t="s">
        <v>329</v>
      </c>
      <c r="DI83" s="67" t="s">
        <v>329</v>
      </c>
      <c r="DJ83" s="68" t="s">
        <v>329</v>
      </c>
      <c r="DK83" s="71" t="s">
        <v>381</v>
      </c>
      <c r="DL83" s="72" t="s">
        <v>246</v>
      </c>
      <c r="DM83" s="72" t="s">
        <v>246</v>
      </c>
      <c r="DN83" s="72" t="s">
        <v>246</v>
      </c>
      <c r="DO83" s="72" t="s">
        <v>246</v>
      </c>
      <c r="DP83" s="72" t="s">
        <v>246</v>
      </c>
      <c r="DQ83" s="72" t="s">
        <v>246</v>
      </c>
      <c r="DR83" s="72" t="s">
        <v>246</v>
      </c>
      <c r="DS83" s="72" t="s">
        <v>246</v>
      </c>
      <c r="DT83" s="72" t="s">
        <v>246</v>
      </c>
      <c r="DU83" s="72" t="s">
        <v>246</v>
      </c>
      <c r="DV83" s="73" t="s">
        <v>246</v>
      </c>
      <c r="DW83" s="71" t="s">
        <v>64</v>
      </c>
      <c r="DX83" s="72" t="s">
        <v>240</v>
      </c>
      <c r="DY83" s="72" t="s">
        <v>240</v>
      </c>
      <c r="DZ83" s="72" t="s">
        <v>240</v>
      </c>
      <c r="EA83" s="72" t="s">
        <v>240</v>
      </c>
      <c r="EB83" s="72" t="s">
        <v>240</v>
      </c>
      <c r="EC83" s="72" t="s">
        <v>240</v>
      </c>
      <c r="ED83" s="72" t="s">
        <v>240</v>
      </c>
      <c r="EE83" s="72" t="s">
        <v>240</v>
      </c>
      <c r="EF83" s="72" t="s">
        <v>240</v>
      </c>
      <c r="EG83" s="72" t="s">
        <v>240</v>
      </c>
      <c r="EH83" s="72" t="s">
        <v>240</v>
      </c>
      <c r="EI83" s="72" t="s">
        <v>240</v>
      </c>
      <c r="EJ83" s="73" t="s">
        <v>240</v>
      </c>
      <c r="EK83" s="209" t="s">
        <v>64</v>
      </c>
      <c r="EL83" s="210"/>
      <c r="EM83" s="210"/>
      <c r="EN83" s="210"/>
      <c r="EO83" s="210"/>
      <c r="EP83" s="210"/>
      <c r="EQ83" s="210"/>
      <c r="ER83" s="210"/>
      <c r="ES83" s="211"/>
      <c r="ET83" s="224"/>
      <c r="EU83" s="225"/>
      <c r="EV83" s="225"/>
      <c r="EW83" s="225"/>
      <c r="EX83" s="225"/>
      <c r="EY83" s="225"/>
      <c r="EZ83" s="225"/>
      <c r="FA83" s="226"/>
    </row>
    <row r="84" spans="1:157" s="28" customFormat="1" ht="104.25" customHeight="1">
      <c r="A84" s="66" t="s">
        <v>446</v>
      </c>
      <c r="B84" s="67"/>
      <c r="C84" s="67"/>
      <c r="D84" s="67"/>
      <c r="E84" s="67"/>
      <c r="F84" s="67"/>
      <c r="G84" s="67"/>
      <c r="H84" s="68"/>
      <c r="I84" s="66" t="s">
        <v>121</v>
      </c>
      <c r="J84" s="67" t="s">
        <v>121</v>
      </c>
      <c r="K84" s="67" t="s">
        <v>121</v>
      </c>
      <c r="L84" s="67" t="s">
        <v>121</v>
      </c>
      <c r="M84" s="67" t="s">
        <v>121</v>
      </c>
      <c r="N84" s="67" t="s">
        <v>121</v>
      </c>
      <c r="O84" s="67" t="s">
        <v>121</v>
      </c>
      <c r="P84" s="67" t="s">
        <v>121</v>
      </c>
      <c r="Q84" s="68" t="s">
        <v>121</v>
      </c>
      <c r="R84" s="66" t="s">
        <v>118</v>
      </c>
      <c r="S84" s="67" t="s">
        <v>118</v>
      </c>
      <c r="T84" s="67" t="s">
        <v>118</v>
      </c>
      <c r="U84" s="67" t="s">
        <v>118</v>
      </c>
      <c r="V84" s="67" t="s">
        <v>118</v>
      </c>
      <c r="W84" s="67" t="s">
        <v>118</v>
      </c>
      <c r="X84" s="67" t="s">
        <v>118</v>
      </c>
      <c r="Y84" s="67" t="s">
        <v>118</v>
      </c>
      <c r="Z84" s="68" t="s">
        <v>118</v>
      </c>
      <c r="AA84" s="118" t="s">
        <v>122</v>
      </c>
      <c r="AB84" s="119" t="s">
        <v>122</v>
      </c>
      <c r="AC84" s="119" t="s">
        <v>122</v>
      </c>
      <c r="AD84" s="119" t="s">
        <v>122</v>
      </c>
      <c r="AE84" s="119" t="s">
        <v>122</v>
      </c>
      <c r="AF84" s="119" t="s">
        <v>122</v>
      </c>
      <c r="AG84" s="119" t="s">
        <v>122</v>
      </c>
      <c r="AH84" s="119" t="s">
        <v>122</v>
      </c>
      <c r="AI84" s="119" t="s">
        <v>122</v>
      </c>
      <c r="AJ84" s="119" t="s">
        <v>122</v>
      </c>
      <c r="AK84" s="119" t="s">
        <v>122</v>
      </c>
      <c r="AL84" s="120" t="s">
        <v>122</v>
      </c>
      <c r="AM84" s="71" t="s">
        <v>100</v>
      </c>
      <c r="AN84" s="72" t="s">
        <v>100</v>
      </c>
      <c r="AO84" s="72" t="s">
        <v>100</v>
      </c>
      <c r="AP84" s="72" t="s">
        <v>100</v>
      </c>
      <c r="AQ84" s="72" t="s">
        <v>100</v>
      </c>
      <c r="AR84" s="72" t="s">
        <v>100</v>
      </c>
      <c r="AS84" s="72" t="s">
        <v>100</v>
      </c>
      <c r="AT84" s="72" t="s">
        <v>100</v>
      </c>
      <c r="AU84" s="72" t="s">
        <v>100</v>
      </c>
      <c r="AV84" s="72" t="s">
        <v>100</v>
      </c>
      <c r="AW84" s="72" t="s">
        <v>100</v>
      </c>
      <c r="AX84" s="72" t="s">
        <v>100</v>
      </c>
      <c r="AY84" s="72" t="s">
        <v>100</v>
      </c>
      <c r="AZ84" s="72" t="s">
        <v>100</v>
      </c>
      <c r="BA84" s="73" t="s">
        <v>100</v>
      </c>
      <c r="BB84" s="66">
        <v>796</v>
      </c>
      <c r="BC84" s="67">
        <v>796</v>
      </c>
      <c r="BD84" s="67">
        <v>796</v>
      </c>
      <c r="BE84" s="67">
        <v>796</v>
      </c>
      <c r="BF84" s="67">
        <v>796</v>
      </c>
      <c r="BG84" s="67">
        <v>796</v>
      </c>
      <c r="BH84" s="68">
        <v>796</v>
      </c>
      <c r="BI84" s="71" t="s">
        <v>304</v>
      </c>
      <c r="BJ84" s="72" t="s">
        <v>304</v>
      </c>
      <c r="BK84" s="72" t="s">
        <v>304</v>
      </c>
      <c r="BL84" s="72" t="s">
        <v>304</v>
      </c>
      <c r="BM84" s="72" t="s">
        <v>304</v>
      </c>
      <c r="BN84" s="72" t="s">
        <v>304</v>
      </c>
      <c r="BO84" s="72" t="s">
        <v>304</v>
      </c>
      <c r="BP84" s="72" t="s">
        <v>304</v>
      </c>
      <c r="BQ84" s="73" t="s">
        <v>304</v>
      </c>
      <c r="BR84" s="71">
        <v>4</v>
      </c>
      <c r="BS84" s="72">
        <v>4</v>
      </c>
      <c r="BT84" s="72">
        <v>4</v>
      </c>
      <c r="BU84" s="72">
        <v>4</v>
      </c>
      <c r="BV84" s="72">
        <v>4</v>
      </c>
      <c r="BW84" s="72">
        <v>4</v>
      </c>
      <c r="BX84" s="72">
        <v>4</v>
      </c>
      <c r="BY84" s="72">
        <v>4</v>
      </c>
      <c r="BZ84" s="72">
        <v>4</v>
      </c>
      <c r="CA84" s="72">
        <v>4</v>
      </c>
      <c r="CB84" s="73">
        <v>4</v>
      </c>
      <c r="CC84" s="191" t="s">
        <v>46</v>
      </c>
      <c r="CD84" s="192"/>
      <c r="CE84" s="192"/>
      <c r="CF84" s="192"/>
      <c r="CG84" s="192"/>
      <c r="CH84" s="192"/>
      <c r="CI84" s="193"/>
      <c r="CJ84" s="71" t="s">
        <v>172</v>
      </c>
      <c r="CK84" s="72"/>
      <c r="CL84" s="72"/>
      <c r="CM84" s="72"/>
      <c r="CN84" s="72"/>
      <c r="CO84" s="72"/>
      <c r="CP84" s="72"/>
      <c r="CQ84" s="72"/>
      <c r="CR84" s="73"/>
      <c r="CS84" s="121">
        <f aca="true" t="shared" si="25" ref="CS84:CX84">381924</f>
        <v>381924</v>
      </c>
      <c r="CT84" s="122">
        <f t="shared" si="25"/>
        <v>381924</v>
      </c>
      <c r="CU84" s="122">
        <f t="shared" si="25"/>
        <v>381924</v>
      </c>
      <c r="CV84" s="122">
        <f t="shared" si="25"/>
        <v>381924</v>
      </c>
      <c r="CW84" s="122">
        <f t="shared" si="25"/>
        <v>381924</v>
      </c>
      <c r="CX84" s="123">
        <f t="shared" si="25"/>
        <v>381924</v>
      </c>
      <c r="CY84" s="63" t="s">
        <v>252</v>
      </c>
      <c r="CZ84" s="66" t="s">
        <v>328</v>
      </c>
      <c r="DA84" s="67" t="s">
        <v>329</v>
      </c>
      <c r="DB84" s="67" t="s">
        <v>329</v>
      </c>
      <c r="DC84" s="67" t="s">
        <v>329</v>
      </c>
      <c r="DD84" s="67" t="s">
        <v>329</v>
      </c>
      <c r="DE84" s="67" t="s">
        <v>329</v>
      </c>
      <c r="DF84" s="67" t="s">
        <v>329</v>
      </c>
      <c r="DG84" s="67" t="s">
        <v>329</v>
      </c>
      <c r="DH84" s="67" t="s">
        <v>329</v>
      </c>
      <c r="DI84" s="67" t="s">
        <v>329</v>
      </c>
      <c r="DJ84" s="68" t="s">
        <v>329</v>
      </c>
      <c r="DK84" s="71" t="s">
        <v>381</v>
      </c>
      <c r="DL84" s="72" t="s">
        <v>246</v>
      </c>
      <c r="DM84" s="72" t="s">
        <v>246</v>
      </c>
      <c r="DN84" s="72" t="s">
        <v>246</v>
      </c>
      <c r="DO84" s="72" t="s">
        <v>246</v>
      </c>
      <c r="DP84" s="72" t="s">
        <v>246</v>
      </c>
      <c r="DQ84" s="72" t="s">
        <v>246</v>
      </c>
      <c r="DR84" s="72" t="s">
        <v>246</v>
      </c>
      <c r="DS84" s="72" t="s">
        <v>246</v>
      </c>
      <c r="DT84" s="72" t="s">
        <v>246</v>
      </c>
      <c r="DU84" s="72" t="s">
        <v>246</v>
      </c>
      <c r="DV84" s="73" t="s">
        <v>246</v>
      </c>
      <c r="DW84" s="71" t="s">
        <v>64</v>
      </c>
      <c r="DX84" s="72" t="s">
        <v>240</v>
      </c>
      <c r="DY84" s="72" t="s">
        <v>240</v>
      </c>
      <c r="DZ84" s="72" t="s">
        <v>240</v>
      </c>
      <c r="EA84" s="72" t="s">
        <v>240</v>
      </c>
      <c r="EB84" s="72" t="s">
        <v>240</v>
      </c>
      <c r="EC84" s="72" t="s">
        <v>240</v>
      </c>
      <c r="ED84" s="72" t="s">
        <v>240</v>
      </c>
      <c r="EE84" s="72" t="s">
        <v>240</v>
      </c>
      <c r="EF84" s="72" t="s">
        <v>240</v>
      </c>
      <c r="EG84" s="72" t="s">
        <v>240</v>
      </c>
      <c r="EH84" s="72" t="s">
        <v>240</v>
      </c>
      <c r="EI84" s="72" t="s">
        <v>240</v>
      </c>
      <c r="EJ84" s="73" t="s">
        <v>240</v>
      </c>
      <c r="EK84" s="209" t="s">
        <v>64</v>
      </c>
      <c r="EL84" s="210"/>
      <c r="EM84" s="210"/>
      <c r="EN84" s="210"/>
      <c r="EO84" s="210"/>
      <c r="EP84" s="210"/>
      <c r="EQ84" s="210"/>
      <c r="ER84" s="210"/>
      <c r="ES84" s="211"/>
      <c r="ET84" s="224"/>
      <c r="EU84" s="225"/>
      <c r="EV84" s="225"/>
      <c r="EW84" s="225"/>
      <c r="EX84" s="225"/>
      <c r="EY84" s="225"/>
      <c r="EZ84" s="225"/>
      <c r="FA84" s="226"/>
    </row>
    <row r="85" spans="1:157" s="28" customFormat="1" ht="117.75" customHeight="1">
      <c r="A85" s="66" t="s">
        <v>447</v>
      </c>
      <c r="B85" s="67"/>
      <c r="C85" s="67"/>
      <c r="D85" s="67"/>
      <c r="E85" s="67"/>
      <c r="F85" s="67"/>
      <c r="G85" s="67"/>
      <c r="H85" s="68"/>
      <c r="I85" s="66" t="s">
        <v>121</v>
      </c>
      <c r="J85" s="67" t="s">
        <v>121</v>
      </c>
      <c r="K85" s="67" t="s">
        <v>121</v>
      </c>
      <c r="L85" s="67" t="s">
        <v>121</v>
      </c>
      <c r="M85" s="67" t="s">
        <v>121</v>
      </c>
      <c r="N85" s="67" t="s">
        <v>121</v>
      </c>
      <c r="O85" s="67" t="s">
        <v>121</v>
      </c>
      <c r="P85" s="67" t="s">
        <v>121</v>
      </c>
      <c r="Q85" s="68" t="s">
        <v>121</v>
      </c>
      <c r="R85" s="66" t="s">
        <v>118</v>
      </c>
      <c r="S85" s="67" t="s">
        <v>118</v>
      </c>
      <c r="T85" s="67" t="s">
        <v>118</v>
      </c>
      <c r="U85" s="67" t="s">
        <v>118</v>
      </c>
      <c r="V85" s="67" t="s">
        <v>118</v>
      </c>
      <c r="W85" s="67" t="s">
        <v>118</v>
      </c>
      <c r="X85" s="67" t="s">
        <v>118</v>
      </c>
      <c r="Y85" s="67" t="s">
        <v>118</v>
      </c>
      <c r="Z85" s="68" t="s">
        <v>118</v>
      </c>
      <c r="AA85" s="118" t="s">
        <v>330</v>
      </c>
      <c r="AB85" s="119" t="s">
        <v>330</v>
      </c>
      <c r="AC85" s="119" t="s">
        <v>330</v>
      </c>
      <c r="AD85" s="119" t="s">
        <v>330</v>
      </c>
      <c r="AE85" s="119" t="s">
        <v>330</v>
      </c>
      <c r="AF85" s="119" t="s">
        <v>330</v>
      </c>
      <c r="AG85" s="119" t="s">
        <v>330</v>
      </c>
      <c r="AH85" s="119" t="s">
        <v>330</v>
      </c>
      <c r="AI85" s="119" t="s">
        <v>330</v>
      </c>
      <c r="AJ85" s="119" t="s">
        <v>330</v>
      </c>
      <c r="AK85" s="119" t="s">
        <v>330</v>
      </c>
      <c r="AL85" s="120" t="s">
        <v>330</v>
      </c>
      <c r="AM85" s="71" t="s">
        <v>100</v>
      </c>
      <c r="AN85" s="72" t="s">
        <v>100</v>
      </c>
      <c r="AO85" s="72" t="s">
        <v>100</v>
      </c>
      <c r="AP85" s="72" t="s">
        <v>100</v>
      </c>
      <c r="AQ85" s="72" t="s">
        <v>100</v>
      </c>
      <c r="AR85" s="72" t="s">
        <v>100</v>
      </c>
      <c r="AS85" s="72" t="s">
        <v>100</v>
      </c>
      <c r="AT85" s="72" t="s">
        <v>100</v>
      </c>
      <c r="AU85" s="72" t="s">
        <v>100</v>
      </c>
      <c r="AV85" s="72" t="s">
        <v>100</v>
      </c>
      <c r="AW85" s="72" t="s">
        <v>100</v>
      </c>
      <c r="AX85" s="72" t="s">
        <v>100</v>
      </c>
      <c r="AY85" s="72" t="s">
        <v>100</v>
      </c>
      <c r="AZ85" s="72" t="s">
        <v>100</v>
      </c>
      <c r="BA85" s="73" t="s">
        <v>100</v>
      </c>
      <c r="BB85" s="66" t="s">
        <v>68</v>
      </c>
      <c r="BC85" s="67">
        <v>796</v>
      </c>
      <c r="BD85" s="67">
        <v>796</v>
      </c>
      <c r="BE85" s="67">
        <v>796</v>
      </c>
      <c r="BF85" s="67">
        <v>796</v>
      </c>
      <c r="BG85" s="67">
        <v>796</v>
      </c>
      <c r="BH85" s="68">
        <v>796</v>
      </c>
      <c r="BI85" s="71" t="s">
        <v>304</v>
      </c>
      <c r="BJ85" s="72" t="s">
        <v>304</v>
      </c>
      <c r="BK85" s="72" t="s">
        <v>304</v>
      </c>
      <c r="BL85" s="72" t="s">
        <v>304</v>
      </c>
      <c r="BM85" s="72" t="s">
        <v>304</v>
      </c>
      <c r="BN85" s="72" t="s">
        <v>304</v>
      </c>
      <c r="BO85" s="72" t="s">
        <v>304</v>
      </c>
      <c r="BP85" s="72" t="s">
        <v>304</v>
      </c>
      <c r="BQ85" s="73" t="s">
        <v>304</v>
      </c>
      <c r="BR85" s="71">
        <v>1</v>
      </c>
      <c r="BS85" s="72">
        <v>1</v>
      </c>
      <c r="BT85" s="72">
        <v>1</v>
      </c>
      <c r="BU85" s="72">
        <v>1</v>
      </c>
      <c r="BV85" s="72">
        <v>1</v>
      </c>
      <c r="BW85" s="72">
        <v>1</v>
      </c>
      <c r="BX85" s="72">
        <v>1</v>
      </c>
      <c r="BY85" s="72">
        <v>1</v>
      </c>
      <c r="BZ85" s="72">
        <v>1</v>
      </c>
      <c r="CA85" s="72">
        <v>1</v>
      </c>
      <c r="CB85" s="73">
        <v>1</v>
      </c>
      <c r="CC85" s="191" t="s">
        <v>46</v>
      </c>
      <c r="CD85" s="192"/>
      <c r="CE85" s="192"/>
      <c r="CF85" s="192"/>
      <c r="CG85" s="192"/>
      <c r="CH85" s="192"/>
      <c r="CI85" s="193"/>
      <c r="CJ85" s="71" t="s">
        <v>172</v>
      </c>
      <c r="CK85" s="72"/>
      <c r="CL85" s="72"/>
      <c r="CM85" s="72"/>
      <c r="CN85" s="72"/>
      <c r="CO85" s="72"/>
      <c r="CP85" s="72"/>
      <c r="CQ85" s="72"/>
      <c r="CR85" s="73"/>
      <c r="CS85" s="121">
        <v>240000</v>
      </c>
      <c r="CT85" s="122">
        <f>240000</f>
        <v>240000</v>
      </c>
      <c r="CU85" s="122">
        <f>240000</f>
        <v>240000</v>
      </c>
      <c r="CV85" s="122">
        <f>240000</f>
        <v>240000</v>
      </c>
      <c r="CW85" s="122">
        <f>240000</f>
        <v>240000</v>
      </c>
      <c r="CX85" s="123">
        <f>240000</f>
        <v>240000</v>
      </c>
      <c r="CY85" s="63" t="s">
        <v>252</v>
      </c>
      <c r="CZ85" s="66" t="s">
        <v>328</v>
      </c>
      <c r="DA85" s="67" t="s">
        <v>329</v>
      </c>
      <c r="DB85" s="67" t="s">
        <v>329</v>
      </c>
      <c r="DC85" s="67" t="s">
        <v>329</v>
      </c>
      <c r="DD85" s="67" t="s">
        <v>329</v>
      </c>
      <c r="DE85" s="67" t="s">
        <v>329</v>
      </c>
      <c r="DF85" s="67" t="s">
        <v>329</v>
      </c>
      <c r="DG85" s="67" t="s">
        <v>329</v>
      </c>
      <c r="DH85" s="67" t="s">
        <v>329</v>
      </c>
      <c r="DI85" s="67" t="s">
        <v>329</v>
      </c>
      <c r="DJ85" s="68" t="s">
        <v>329</v>
      </c>
      <c r="DK85" s="71" t="s">
        <v>383</v>
      </c>
      <c r="DL85" s="72" t="s">
        <v>246</v>
      </c>
      <c r="DM85" s="72" t="s">
        <v>246</v>
      </c>
      <c r="DN85" s="72" t="s">
        <v>246</v>
      </c>
      <c r="DO85" s="72" t="s">
        <v>246</v>
      </c>
      <c r="DP85" s="72" t="s">
        <v>246</v>
      </c>
      <c r="DQ85" s="72" t="s">
        <v>246</v>
      </c>
      <c r="DR85" s="72" t="s">
        <v>246</v>
      </c>
      <c r="DS85" s="72" t="s">
        <v>246</v>
      </c>
      <c r="DT85" s="72" t="s">
        <v>246</v>
      </c>
      <c r="DU85" s="72" t="s">
        <v>246</v>
      </c>
      <c r="DV85" s="73" t="s">
        <v>246</v>
      </c>
      <c r="DW85" s="71" t="s">
        <v>64</v>
      </c>
      <c r="DX85" s="72" t="s">
        <v>240</v>
      </c>
      <c r="DY85" s="72" t="s">
        <v>240</v>
      </c>
      <c r="DZ85" s="72" t="s">
        <v>240</v>
      </c>
      <c r="EA85" s="72" t="s">
        <v>240</v>
      </c>
      <c r="EB85" s="72" t="s">
        <v>240</v>
      </c>
      <c r="EC85" s="72" t="s">
        <v>240</v>
      </c>
      <c r="ED85" s="72" t="s">
        <v>240</v>
      </c>
      <c r="EE85" s="72" t="s">
        <v>240</v>
      </c>
      <c r="EF85" s="72" t="s">
        <v>240</v>
      </c>
      <c r="EG85" s="72" t="s">
        <v>240</v>
      </c>
      <c r="EH85" s="72" t="s">
        <v>240</v>
      </c>
      <c r="EI85" s="72" t="s">
        <v>240</v>
      </c>
      <c r="EJ85" s="73" t="s">
        <v>240</v>
      </c>
      <c r="EK85" s="209" t="s">
        <v>64</v>
      </c>
      <c r="EL85" s="210"/>
      <c r="EM85" s="210"/>
      <c r="EN85" s="210"/>
      <c r="EO85" s="210"/>
      <c r="EP85" s="210"/>
      <c r="EQ85" s="210"/>
      <c r="ER85" s="210"/>
      <c r="ES85" s="211"/>
      <c r="ET85" s="42"/>
      <c r="EU85" s="43"/>
      <c r="EV85" s="43"/>
      <c r="EW85" s="43"/>
      <c r="EX85" s="43"/>
      <c r="EY85" s="43"/>
      <c r="EZ85" s="43"/>
      <c r="FA85" s="44"/>
    </row>
    <row r="86" spans="1:157" s="28" customFormat="1" ht="101.25" customHeight="1">
      <c r="A86" s="66" t="s">
        <v>447</v>
      </c>
      <c r="B86" s="67"/>
      <c r="C86" s="67"/>
      <c r="D86" s="67"/>
      <c r="E86" s="67"/>
      <c r="F86" s="67"/>
      <c r="G86" s="67"/>
      <c r="H86" s="68"/>
      <c r="I86" s="66" t="s">
        <v>105</v>
      </c>
      <c r="J86" s="67" t="s">
        <v>105</v>
      </c>
      <c r="K86" s="67" t="s">
        <v>105</v>
      </c>
      <c r="L86" s="67" t="s">
        <v>105</v>
      </c>
      <c r="M86" s="67" t="s">
        <v>105</v>
      </c>
      <c r="N86" s="67" t="s">
        <v>105</v>
      </c>
      <c r="O86" s="67" t="s">
        <v>105</v>
      </c>
      <c r="P86" s="67" t="s">
        <v>105</v>
      </c>
      <c r="Q86" s="68" t="s">
        <v>105</v>
      </c>
      <c r="R86" s="66" t="s">
        <v>249</v>
      </c>
      <c r="S86" s="67" t="s">
        <v>249</v>
      </c>
      <c r="T86" s="67" t="s">
        <v>249</v>
      </c>
      <c r="U86" s="67" t="s">
        <v>249</v>
      </c>
      <c r="V86" s="67" t="s">
        <v>249</v>
      </c>
      <c r="W86" s="67" t="s">
        <v>249</v>
      </c>
      <c r="X86" s="67" t="s">
        <v>249</v>
      </c>
      <c r="Y86" s="67" t="s">
        <v>249</v>
      </c>
      <c r="Z86" s="68" t="s">
        <v>249</v>
      </c>
      <c r="AA86" s="118" t="s">
        <v>250</v>
      </c>
      <c r="AB86" s="119" t="s">
        <v>250</v>
      </c>
      <c r="AC86" s="119" t="s">
        <v>250</v>
      </c>
      <c r="AD86" s="119" t="s">
        <v>250</v>
      </c>
      <c r="AE86" s="119" t="s">
        <v>250</v>
      </c>
      <c r="AF86" s="119" t="s">
        <v>250</v>
      </c>
      <c r="AG86" s="119" t="s">
        <v>250</v>
      </c>
      <c r="AH86" s="119" t="s">
        <v>250</v>
      </c>
      <c r="AI86" s="119" t="s">
        <v>250</v>
      </c>
      <c r="AJ86" s="119" t="s">
        <v>250</v>
      </c>
      <c r="AK86" s="119" t="s">
        <v>250</v>
      </c>
      <c r="AL86" s="120" t="s">
        <v>250</v>
      </c>
      <c r="AM86" s="71" t="s">
        <v>100</v>
      </c>
      <c r="AN86" s="72" t="s">
        <v>100</v>
      </c>
      <c r="AO86" s="72" t="s">
        <v>100</v>
      </c>
      <c r="AP86" s="72" t="s">
        <v>100</v>
      </c>
      <c r="AQ86" s="72" t="s">
        <v>100</v>
      </c>
      <c r="AR86" s="72" t="s">
        <v>100</v>
      </c>
      <c r="AS86" s="72" t="s">
        <v>100</v>
      </c>
      <c r="AT86" s="72" t="s">
        <v>100</v>
      </c>
      <c r="AU86" s="72" t="s">
        <v>100</v>
      </c>
      <c r="AV86" s="72" t="s">
        <v>100</v>
      </c>
      <c r="AW86" s="72" t="s">
        <v>100</v>
      </c>
      <c r="AX86" s="72" t="s">
        <v>100</v>
      </c>
      <c r="AY86" s="72" t="s">
        <v>100</v>
      </c>
      <c r="AZ86" s="72" t="s">
        <v>100</v>
      </c>
      <c r="BA86" s="73" t="s">
        <v>100</v>
      </c>
      <c r="BB86" s="66">
        <v>796</v>
      </c>
      <c r="BC86" s="67">
        <v>796</v>
      </c>
      <c r="BD86" s="67">
        <v>796</v>
      </c>
      <c r="BE86" s="67">
        <v>796</v>
      </c>
      <c r="BF86" s="67">
        <v>796</v>
      </c>
      <c r="BG86" s="67">
        <v>796</v>
      </c>
      <c r="BH86" s="68">
        <v>796</v>
      </c>
      <c r="BI86" s="71" t="s">
        <v>69</v>
      </c>
      <c r="BJ86" s="72"/>
      <c r="BK86" s="72"/>
      <c r="BL86" s="72"/>
      <c r="BM86" s="72"/>
      <c r="BN86" s="72"/>
      <c r="BO86" s="72"/>
      <c r="BP86" s="72"/>
      <c r="BQ86" s="73"/>
      <c r="BR86" s="71">
        <v>3</v>
      </c>
      <c r="BS86" s="72"/>
      <c r="BT86" s="72"/>
      <c r="BU86" s="72"/>
      <c r="BV86" s="72"/>
      <c r="BW86" s="72"/>
      <c r="BX86" s="72"/>
      <c r="BY86" s="72"/>
      <c r="BZ86" s="72"/>
      <c r="CA86" s="72"/>
      <c r="CB86" s="73"/>
      <c r="CC86" s="191" t="s">
        <v>46</v>
      </c>
      <c r="CD86" s="192"/>
      <c r="CE86" s="192"/>
      <c r="CF86" s="192"/>
      <c r="CG86" s="192"/>
      <c r="CH86" s="192"/>
      <c r="CI86" s="193"/>
      <c r="CJ86" s="71" t="s">
        <v>172</v>
      </c>
      <c r="CK86" s="72"/>
      <c r="CL86" s="72"/>
      <c r="CM86" s="72"/>
      <c r="CN86" s="72"/>
      <c r="CO86" s="72"/>
      <c r="CP86" s="72"/>
      <c r="CQ86" s="72"/>
      <c r="CR86" s="73"/>
      <c r="CS86" s="121">
        <v>600000</v>
      </c>
      <c r="CT86" s="122">
        <f>600000</f>
        <v>600000</v>
      </c>
      <c r="CU86" s="122">
        <f>600000</f>
        <v>600000</v>
      </c>
      <c r="CV86" s="122">
        <f>600000</f>
        <v>600000</v>
      </c>
      <c r="CW86" s="122">
        <f>600000</f>
        <v>600000</v>
      </c>
      <c r="CX86" s="123">
        <f>600000</f>
        <v>600000</v>
      </c>
      <c r="CY86" s="63" t="s">
        <v>252</v>
      </c>
      <c r="CZ86" s="66" t="s">
        <v>328</v>
      </c>
      <c r="DA86" s="67" t="s">
        <v>331</v>
      </c>
      <c r="DB86" s="67" t="s">
        <v>331</v>
      </c>
      <c r="DC86" s="67" t="s">
        <v>331</v>
      </c>
      <c r="DD86" s="67" t="s">
        <v>331</v>
      </c>
      <c r="DE86" s="67" t="s">
        <v>331</v>
      </c>
      <c r="DF86" s="67" t="s">
        <v>331</v>
      </c>
      <c r="DG86" s="67" t="s">
        <v>331</v>
      </c>
      <c r="DH86" s="67" t="s">
        <v>331</v>
      </c>
      <c r="DI86" s="67" t="s">
        <v>331</v>
      </c>
      <c r="DJ86" s="68" t="s">
        <v>331</v>
      </c>
      <c r="DK86" s="71" t="s">
        <v>383</v>
      </c>
      <c r="DL86" s="72" t="s">
        <v>246</v>
      </c>
      <c r="DM86" s="72" t="s">
        <v>246</v>
      </c>
      <c r="DN86" s="72" t="s">
        <v>246</v>
      </c>
      <c r="DO86" s="72" t="s">
        <v>246</v>
      </c>
      <c r="DP86" s="72" t="s">
        <v>246</v>
      </c>
      <c r="DQ86" s="72" t="s">
        <v>246</v>
      </c>
      <c r="DR86" s="72" t="s">
        <v>246</v>
      </c>
      <c r="DS86" s="72" t="s">
        <v>246</v>
      </c>
      <c r="DT86" s="72" t="s">
        <v>246</v>
      </c>
      <c r="DU86" s="72" t="s">
        <v>246</v>
      </c>
      <c r="DV86" s="73" t="s">
        <v>246</v>
      </c>
      <c r="DW86" s="71" t="s">
        <v>64</v>
      </c>
      <c r="DX86" s="72" t="s">
        <v>240</v>
      </c>
      <c r="DY86" s="72" t="s">
        <v>240</v>
      </c>
      <c r="DZ86" s="72" t="s">
        <v>240</v>
      </c>
      <c r="EA86" s="72" t="s">
        <v>240</v>
      </c>
      <c r="EB86" s="72" t="s">
        <v>240</v>
      </c>
      <c r="EC86" s="72" t="s">
        <v>240</v>
      </c>
      <c r="ED86" s="72" t="s">
        <v>240</v>
      </c>
      <c r="EE86" s="72" t="s">
        <v>240</v>
      </c>
      <c r="EF86" s="72" t="s">
        <v>240</v>
      </c>
      <c r="EG86" s="72" t="s">
        <v>240</v>
      </c>
      <c r="EH86" s="72" t="s">
        <v>240</v>
      </c>
      <c r="EI86" s="72" t="s">
        <v>240</v>
      </c>
      <c r="EJ86" s="73" t="s">
        <v>240</v>
      </c>
      <c r="EK86" s="209" t="s">
        <v>64</v>
      </c>
      <c r="EL86" s="210"/>
      <c r="EM86" s="210"/>
      <c r="EN86" s="210"/>
      <c r="EO86" s="210"/>
      <c r="EP86" s="210"/>
      <c r="EQ86" s="210"/>
      <c r="ER86" s="210"/>
      <c r="ES86" s="211"/>
      <c r="ET86" s="224"/>
      <c r="EU86" s="225"/>
      <c r="EV86" s="225"/>
      <c r="EW86" s="225"/>
      <c r="EX86" s="225"/>
      <c r="EY86" s="225"/>
      <c r="EZ86" s="225"/>
      <c r="FA86" s="226"/>
    </row>
    <row r="87" spans="1:157" s="28" customFormat="1" ht="60" customHeight="1">
      <c r="A87" s="66"/>
      <c r="B87" s="67"/>
      <c r="C87" s="67"/>
      <c r="D87" s="67"/>
      <c r="E87" s="67"/>
      <c r="F87" s="67"/>
      <c r="G87" s="67"/>
      <c r="H87" s="68"/>
      <c r="I87" s="66"/>
      <c r="J87" s="67" t="s">
        <v>102</v>
      </c>
      <c r="K87" s="67" t="s">
        <v>102</v>
      </c>
      <c r="L87" s="67" t="s">
        <v>102</v>
      </c>
      <c r="M87" s="67" t="s">
        <v>102</v>
      </c>
      <c r="N87" s="67" t="s">
        <v>102</v>
      </c>
      <c r="O87" s="67" t="s">
        <v>102</v>
      </c>
      <c r="P87" s="67" t="s">
        <v>102</v>
      </c>
      <c r="Q87" s="68" t="s">
        <v>102</v>
      </c>
      <c r="R87" s="66"/>
      <c r="S87" s="67" t="s">
        <v>102</v>
      </c>
      <c r="T87" s="67" t="s">
        <v>102</v>
      </c>
      <c r="U87" s="67" t="s">
        <v>102</v>
      </c>
      <c r="V87" s="67" t="s">
        <v>102</v>
      </c>
      <c r="W87" s="67" t="s">
        <v>102</v>
      </c>
      <c r="X87" s="67" t="s">
        <v>102</v>
      </c>
      <c r="Y87" s="67" t="s">
        <v>102</v>
      </c>
      <c r="Z87" s="68" t="s">
        <v>102</v>
      </c>
      <c r="AA87" s="86"/>
      <c r="AB87" s="87" t="s">
        <v>258</v>
      </c>
      <c r="AC87" s="87" t="s">
        <v>258</v>
      </c>
      <c r="AD87" s="87" t="s">
        <v>258</v>
      </c>
      <c r="AE87" s="87" t="s">
        <v>258</v>
      </c>
      <c r="AF87" s="87" t="s">
        <v>258</v>
      </c>
      <c r="AG87" s="87" t="s">
        <v>258</v>
      </c>
      <c r="AH87" s="87" t="s">
        <v>258</v>
      </c>
      <c r="AI87" s="87" t="s">
        <v>258</v>
      </c>
      <c r="AJ87" s="87" t="s">
        <v>258</v>
      </c>
      <c r="AK87" s="87" t="s">
        <v>258</v>
      </c>
      <c r="AL87" s="88" t="s">
        <v>258</v>
      </c>
      <c r="AM87" s="71"/>
      <c r="AN87" s="72" t="s">
        <v>100</v>
      </c>
      <c r="AO87" s="72" t="s">
        <v>100</v>
      </c>
      <c r="AP87" s="72" t="s">
        <v>100</v>
      </c>
      <c r="AQ87" s="72" t="s">
        <v>100</v>
      </c>
      <c r="AR87" s="72" t="s">
        <v>100</v>
      </c>
      <c r="AS87" s="72" t="s">
        <v>100</v>
      </c>
      <c r="AT87" s="72" t="s">
        <v>100</v>
      </c>
      <c r="AU87" s="72" t="s">
        <v>100</v>
      </c>
      <c r="AV87" s="72" t="s">
        <v>100</v>
      </c>
      <c r="AW87" s="72" t="s">
        <v>100</v>
      </c>
      <c r="AX87" s="72" t="s">
        <v>100</v>
      </c>
      <c r="AY87" s="72" t="s">
        <v>100</v>
      </c>
      <c r="AZ87" s="72" t="s">
        <v>100</v>
      </c>
      <c r="BA87" s="73" t="s">
        <v>100</v>
      </c>
      <c r="BB87" s="66"/>
      <c r="BC87" s="67"/>
      <c r="BD87" s="67"/>
      <c r="BE87" s="67"/>
      <c r="BF87" s="67"/>
      <c r="BG87" s="67"/>
      <c r="BH87" s="68"/>
      <c r="BI87" s="71"/>
      <c r="BJ87" s="72"/>
      <c r="BK87" s="72"/>
      <c r="BL87" s="72"/>
      <c r="BM87" s="72"/>
      <c r="BN87" s="72"/>
      <c r="BO87" s="72"/>
      <c r="BP87" s="72"/>
      <c r="BQ87" s="73"/>
      <c r="BR87" s="71"/>
      <c r="BS87" s="72"/>
      <c r="BT87" s="72"/>
      <c r="BU87" s="72"/>
      <c r="BV87" s="72"/>
      <c r="BW87" s="72"/>
      <c r="BX87" s="72"/>
      <c r="BY87" s="72"/>
      <c r="BZ87" s="72"/>
      <c r="CA87" s="72"/>
      <c r="CB87" s="73"/>
      <c r="CC87" s="191"/>
      <c r="CD87" s="192"/>
      <c r="CE87" s="192"/>
      <c r="CF87" s="192"/>
      <c r="CG87" s="192"/>
      <c r="CH87" s="192"/>
      <c r="CI87" s="193"/>
      <c r="CJ87" s="203" t="s">
        <v>395</v>
      </c>
      <c r="CK87" s="207"/>
      <c r="CL87" s="207"/>
      <c r="CM87" s="207"/>
      <c r="CN87" s="207"/>
      <c r="CO87" s="207"/>
      <c r="CP87" s="207"/>
      <c r="CQ87" s="207"/>
      <c r="CR87" s="208"/>
      <c r="CS87" s="204">
        <f>SUM(CS80:CS86)</f>
        <v>2137567.84</v>
      </c>
      <c r="CT87" s="205"/>
      <c r="CU87" s="205"/>
      <c r="CV87" s="205"/>
      <c r="CW87" s="205"/>
      <c r="CX87" s="206"/>
      <c r="CY87" s="53"/>
      <c r="CZ87" s="66"/>
      <c r="DA87" s="67" t="s">
        <v>239</v>
      </c>
      <c r="DB87" s="67" t="s">
        <v>239</v>
      </c>
      <c r="DC87" s="67" t="s">
        <v>239</v>
      </c>
      <c r="DD87" s="67" t="s">
        <v>239</v>
      </c>
      <c r="DE87" s="67" t="s">
        <v>239</v>
      </c>
      <c r="DF87" s="67" t="s">
        <v>239</v>
      </c>
      <c r="DG87" s="67" t="s">
        <v>239</v>
      </c>
      <c r="DH87" s="67" t="s">
        <v>239</v>
      </c>
      <c r="DI87" s="67" t="s">
        <v>239</v>
      </c>
      <c r="DJ87" s="68" t="s">
        <v>239</v>
      </c>
      <c r="DK87" s="71"/>
      <c r="DL87" s="72" t="s">
        <v>246</v>
      </c>
      <c r="DM87" s="72" t="s">
        <v>246</v>
      </c>
      <c r="DN87" s="72" t="s">
        <v>246</v>
      </c>
      <c r="DO87" s="72" t="s">
        <v>246</v>
      </c>
      <c r="DP87" s="72" t="s">
        <v>246</v>
      </c>
      <c r="DQ87" s="72" t="s">
        <v>246</v>
      </c>
      <c r="DR87" s="72" t="s">
        <v>246</v>
      </c>
      <c r="DS87" s="72" t="s">
        <v>246</v>
      </c>
      <c r="DT87" s="72" t="s">
        <v>246</v>
      </c>
      <c r="DU87" s="72" t="s">
        <v>246</v>
      </c>
      <c r="DV87" s="73" t="s">
        <v>246</v>
      </c>
      <c r="DW87" s="71"/>
      <c r="DX87" s="72" t="s">
        <v>240</v>
      </c>
      <c r="DY87" s="72" t="s">
        <v>240</v>
      </c>
      <c r="DZ87" s="72" t="s">
        <v>240</v>
      </c>
      <c r="EA87" s="72" t="s">
        <v>240</v>
      </c>
      <c r="EB87" s="72" t="s">
        <v>240</v>
      </c>
      <c r="EC87" s="72" t="s">
        <v>240</v>
      </c>
      <c r="ED87" s="72" t="s">
        <v>240</v>
      </c>
      <c r="EE87" s="72" t="s">
        <v>240</v>
      </c>
      <c r="EF87" s="72" t="s">
        <v>240</v>
      </c>
      <c r="EG87" s="72" t="s">
        <v>240</v>
      </c>
      <c r="EH87" s="72" t="s">
        <v>240</v>
      </c>
      <c r="EI87" s="72" t="s">
        <v>240</v>
      </c>
      <c r="EJ87" s="73" t="s">
        <v>240</v>
      </c>
      <c r="EK87" s="209"/>
      <c r="EL87" s="210"/>
      <c r="EM87" s="210"/>
      <c r="EN87" s="210"/>
      <c r="EO87" s="210"/>
      <c r="EP87" s="210"/>
      <c r="EQ87" s="210"/>
      <c r="ER87" s="210"/>
      <c r="ES87" s="211"/>
      <c r="ET87" s="290"/>
      <c r="EU87" s="291"/>
      <c r="EV87" s="291"/>
      <c r="EW87" s="291"/>
      <c r="EX87" s="291"/>
      <c r="EY87" s="291"/>
      <c r="EZ87" s="291"/>
      <c r="FA87" s="292"/>
    </row>
    <row r="88" spans="1:161" ht="41.25" customHeight="1">
      <c r="A88" s="134"/>
      <c r="B88" s="135"/>
      <c r="C88" s="135"/>
      <c r="D88" s="135"/>
      <c r="E88" s="135"/>
      <c r="F88" s="135"/>
      <c r="G88" s="135"/>
      <c r="H88" s="136"/>
      <c r="I88" s="134"/>
      <c r="J88" s="135"/>
      <c r="K88" s="135"/>
      <c r="L88" s="135"/>
      <c r="M88" s="135"/>
      <c r="N88" s="135"/>
      <c r="O88" s="135"/>
      <c r="P88" s="135"/>
      <c r="Q88" s="136"/>
      <c r="R88" s="134"/>
      <c r="S88" s="135"/>
      <c r="T88" s="135"/>
      <c r="U88" s="135"/>
      <c r="V88" s="135"/>
      <c r="W88" s="135"/>
      <c r="X88" s="135"/>
      <c r="Y88" s="135"/>
      <c r="Z88" s="136"/>
      <c r="AA88" s="147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9"/>
      <c r="AM88" s="147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9"/>
      <c r="BB88" s="134"/>
      <c r="BC88" s="135"/>
      <c r="BD88" s="135"/>
      <c r="BE88" s="135"/>
      <c r="BF88" s="135"/>
      <c r="BG88" s="135"/>
      <c r="BH88" s="136"/>
      <c r="BI88" s="147"/>
      <c r="BJ88" s="148"/>
      <c r="BK88" s="148"/>
      <c r="BL88" s="148"/>
      <c r="BM88" s="148"/>
      <c r="BN88" s="148"/>
      <c r="BO88" s="148"/>
      <c r="BP88" s="148"/>
      <c r="BQ88" s="149"/>
      <c r="BR88" s="95"/>
      <c r="BS88" s="96"/>
      <c r="BT88" s="96"/>
      <c r="BU88" s="96"/>
      <c r="BV88" s="96"/>
      <c r="BW88" s="96"/>
      <c r="BX88" s="96"/>
      <c r="BY88" s="96"/>
      <c r="BZ88" s="96"/>
      <c r="CA88" s="96"/>
      <c r="CB88" s="97"/>
      <c r="CC88" s="164" t="s">
        <v>142</v>
      </c>
      <c r="CD88" s="165"/>
      <c r="CE88" s="165"/>
      <c r="CF88" s="165"/>
      <c r="CG88" s="165"/>
      <c r="CH88" s="165"/>
      <c r="CI88" s="166"/>
      <c r="CJ88" s="77"/>
      <c r="CK88" s="78"/>
      <c r="CL88" s="78"/>
      <c r="CM88" s="78"/>
      <c r="CN88" s="78"/>
      <c r="CO88" s="78"/>
      <c r="CP88" s="78"/>
      <c r="CQ88" s="78"/>
      <c r="CR88" s="79"/>
      <c r="CS88" s="23">
        <f>CS87+CS78+CS72+CS49</f>
        <v>106852697.22</v>
      </c>
      <c r="CT88" s="134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6"/>
      <c r="DH88" s="134"/>
      <c r="DI88" s="135"/>
      <c r="DJ88" s="135"/>
      <c r="DK88" s="135"/>
      <c r="DL88" s="135"/>
      <c r="DM88" s="135"/>
      <c r="DN88" s="135"/>
      <c r="DO88" s="135"/>
      <c r="DP88" s="135"/>
      <c r="DQ88" s="135"/>
      <c r="DR88" s="136"/>
      <c r="DS88" s="147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9"/>
      <c r="EE88" s="95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7"/>
      <c r="ES88" s="95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7"/>
    </row>
    <row r="90" spans="1:129" s="1" customFormat="1" ht="34.5" customHeight="1">
      <c r="A90" s="265" t="s">
        <v>480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  <c r="BX90" s="265"/>
      <c r="BY90" s="265"/>
      <c r="BZ90" s="265"/>
      <c r="CA90" s="265"/>
      <c r="CB90" s="265"/>
      <c r="CC90" s="14"/>
      <c r="CF90" s="267"/>
      <c r="CG90" s="268"/>
      <c r="CH90" s="268"/>
      <c r="CI90" s="268"/>
      <c r="CJ90" s="268"/>
      <c r="CK90" s="268"/>
      <c r="CL90" s="268"/>
      <c r="CM90" s="268"/>
      <c r="CN90" s="268"/>
      <c r="CO90" s="268"/>
      <c r="CP90" s="268"/>
      <c r="CQ90" s="268"/>
      <c r="CR90" s="268"/>
      <c r="CS90" s="268"/>
      <c r="CT90" s="268"/>
      <c r="CU90" s="268"/>
      <c r="CV90" s="268"/>
      <c r="CZ90" s="264" t="s">
        <v>481</v>
      </c>
      <c r="DA90" s="264"/>
      <c r="DB90" s="264"/>
      <c r="DC90" s="264"/>
      <c r="DD90" s="264"/>
      <c r="DE90" s="264"/>
      <c r="DF90" s="264"/>
      <c r="DG90" s="264"/>
      <c r="DH90" s="264"/>
      <c r="DI90" s="264"/>
      <c r="DJ90" s="264"/>
      <c r="DK90" s="264"/>
      <c r="DL90" s="264"/>
      <c r="DM90" s="264"/>
      <c r="DN90" s="264"/>
      <c r="DO90" s="264"/>
      <c r="DP90" s="264"/>
      <c r="DQ90" s="269"/>
      <c r="DR90" s="269"/>
      <c r="DS90" s="269"/>
      <c r="DT90" s="269"/>
      <c r="DU90" s="270" t="s">
        <v>449</v>
      </c>
      <c r="DV90" s="270"/>
      <c r="DW90" s="270"/>
      <c r="DX90" s="270"/>
      <c r="DY90" s="1" t="s">
        <v>24</v>
      </c>
    </row>
    <row r="91" spans="1:128" s="6" customFormat="1" ht="14.25" customHeight="1">
      <c r="A91" s="266" t="s">
        <v>21</v>
      </c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  <c r="AU91" s="266"/>
      <c r="AV91" s="266"/>
      <c r="AW91" s="266"/>
      <c r="AX91" s="266"/>
      <c r="AY91" s="266"/>
      <c r="AZ91" s="266"/>
      <c r="BA91" s="266"/>
      <c r="BB91" s="266"/>
      <c r="BC91" s="266"/>
      <c r="BD91" s="266"/>
      <c r="BE91" s="266"/>
      <c r="BF91" s="266"/>
      <c r="BG91" s="266"/>
      <c r="BH91" s="266"/>
      <c r="BI91" s="266"/>
      <c r="BJ91" s="266"/>
      <c r="BK91" s="266"/>
      <c r="BL91" s="266"/>
      <c r="BM91" s="266"/>
      <c r="BN91" s="266"/>
      <c r="BO91" s="266"/>
      <c r="BP91" s="266"/>
      <c r="BQ91" s="266"/>
      <c r="BR91" s="266"/>
      <c r="BS91" s="266"/>
      <c r="BT91" s="266"/>
      <c r="BU91" s="266"/>
      <c r="BV91" s="266"/>
      <c r="BW91" s="266"/>
      <c r="BX91" s="266"/>
      <c r="BY91" s="266"/>
      <c r="BZ91" s="266"/>
      <c r="CA91" s="266"/>
      <c r="CB91" s="266"/>
      <c r="CC91" s="13"/>
      <c r="CF91" s="262" t="s">
        <v>22</v>
      </c>
      <c r="CG91" s="262"/>
      <c r="CH91" s="262"/>
      <c r="CI91" s="262"/>
      <c r="CJ91" s="262"/>
      <c r="CK91" s="262"/>
      <c r="CL91" s="262"/>
      <c r="CM91" s="262"/>
      <c r="CN91" s="262"/>
      <c r="CO91" s="262"/>
      <c r="CP91" s="262"/>
      <c r="CQ91" s="262"/>
      <c r="CR91" s="262"/>
      <c r="CS91" s="262"/>
      <c r="CT91" s="262"/>
      <c r="CU91" s="262"/>
      <c r="CV91" s="262"/>
      <c r="CZ91" s="262"/>
      <c r="DA91" s="262"/>
      <c r="DB91" s="262"/>
      <c r="DC91" s="262"/>
      <c r="DD91" s="262"/>
      <c r="DE91" s="262"/>
      <c r="DF91" s="262"/>
      <c r="DG91" s="262"/>
      <c r="DH91" s="262"/>
      <c r="DI91" s="262"/>
      <c r="DJ91" s="262"/>
      <c r="DK91" s="262"/>
      <c r="DL91" s="262"/>
      <c r="DM91" s="262"/>
      <c r="DN91" s="262"/>
      <c r="DO91" s="262"/>
      <c r="DP91" s="262"/>
      <c r="DQ91" s="262"/>
      <c r="DR91" s="262"/>
      <c r="DS91" s="262"/>
      <c r="DT91" s="262"/>
      <c r="DU91" s="262"/>
      <c r="DV91" s="262"/>
      <c r="DW91" s="262"/>
      <c r="DX91" s="262"/>
    </row>
    <row r="92" spans="84:100" s="1" customFormat="1" ht="20.25" customHeight="1">
      <c r="CF92" s="263" t="s">
        <v>26</v>
      </c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</row>
  </sheetData>
  <sheetProtection/>
  <mergeCells count="1060">
    <mergeCell ref="EK87:ES87"/>
    <mergeCell ref="ET87:FA87"/>
    <mergeCell ref="BI87:BQ87"/>
    <mergeCell ref="BR87:CB87"/>
    <mergeCell ref="CC87:CI87"/>
    <mergeCell ref="CJ87:CR87"/>
    <mergeCell ref="CS87:CX87"/>
    <mergeCell ref="CZ87:DJ87"/>
    <mergeCell ref="DK87:DV87"/>
    <mergeCell ref="DW87:EJ87"/>
    <mergeCell ref="A87:H87"/>
    <mergeCell ref="I87:Q87"/>
    <mergeCell ref="R87:Z87"/>
    <mergeCell ref="AA87:AL87"/>
    <mergeCell ref="AM87:BA87"/>
    <mergeCell ref="BB87:BH87"/>
    <mergeCell ref="DK72:DV72"/>
    <mergeCell ref="DW72:EJ72"/>
    <mergeCell ref="EK72:ES72"/>
    <mergeCell ref="ET72:FA72"/>
    <mergeCell ref="BI72:BQ72"/>
    <mergeCell ref="BR72:CB72"/>
    <mergeCell ref="CC72:CI72"/>
    <mergeCell ref="CJ72:CR72"/>
    <mergeCell ref="CS72:CX72"/>
    <mergeCell ref="CZ72:DJ72"/>
    <mergeCell ref="DK78:DV78"/>
    <mergeCell ref="DW78:EJ78"/>
    <mergeCell ref="EK78:ES78"/>
    <mergeCell ref="ET78:FA78"/>
    <mergeCell ref="A72:H72"/>
    <mergeCell ref="I72:Q72"/>
    <mergeCell ref="R72:Z72"/>
    <mergeCell ref="AA72:AL72"/>
    <mergeCell ref="AM72:BA72"/>
    <mergeCell ref="BB72:BH72"/>
    <mergeCell ref="BI78:BQ78"/>
    <mergeCell ref="BR78:CB78"/>
    <mergeCell ref="CC78:CI78"/>
    <mergeCell ref="CJ78:CR78"/>
    <mergeCell ref="CS78:CX78"/>
    <mergeCell ref="CZ78:DJ78"/>
    <mergeCell ref="DK49:DV49"/>
    <mergeCell ref="DW49:EJ49"/>
    <mergeCell ref="EK49:ES49"/>
    <mergeCell ref="ET49:FA49"/>
    <mergeCell ref="A78:H78"/>
    <mergeCell ref="I78:Q78"/>
    <mergeCell ref="R78:Z78"/>
    <mergeCell ref="AA78:AL78"/>
    <mergeCell ref="AM78:BA78"/>
    <mergeCell ref="BB78:BH78"/>
    <mergeCell ref="BI49:BQ49"/>
    <mergeCell ref="BR49:CB49"/>
    <mergeCell ref="CC49:CI49"/>
    <mergeCell ref="CJ49:CR49"/>
    <mergeCell ref="CS49:CX49"/>
    <mergeCell ref="CZ49:DJ49"/>
    <mergeCell ref="A49:H49"/>
    <mergeCell ref="BB49:BH49"/>
    <mergeCell ref="CY20:DJ20"/>
    <mergeCell ref="B8:FA8"/>
    <mergeCell ref="G10:FA10"/>
    <mergeCell ref="ET19:FG20"/>
    <mergeCell ref="A48:H48"/>
    <mergeCell ref="I48:Q48"/>
    <mergeCell ref="R48:Z48"/>
    <mergeCell ref="AA48:AL48"/>
    <mergeCell ref="BI88:BQ88"/>
    <mergeCell ref="BR88:CB88"/>
    <mergeCell ref="CC88:CI88"/>
    <mergeCell ref="CJ88:CR88"/>
    <mergeCell ref="A88:H88"/>
    <mergeCell ref="I88:Q88"/>
    <mergeCell ref="R88:Z88"/>
    <mergeCell ref="AA88:AL88"/>
    <mergeCell ref="AM88:BA88"/>
    <mergeCell ref="BB88:BH88"/>
    <mergeCell ref="EK83:ES83"/>
    <mergeCell ref="BI84:BQ84"/>
    <mergeCell ref="BR84:CB84"/>
    <mergeCell ref="CC84:CI84"/>
    <mergeCell ref="CJ84:CR84"/>
    <mergeCell ref="CS84:CX84"/>
    <mergeCell ref="EK84:ES84"/>
    <mergeCell ref="ET83:FA83"/>
    <mergeCell ref="BB83:BH83"/>
    <mergeCell ref="BI83:BQ83"/>
    <mergeCell ref="BR83:CB83"/>
    <mergeCell ref="CC83:CI83"/>
    <mergeCell ref="CJ83:CR83"/>
    <mergeCell ref="CS83:CX83"/>
    <mergeCell ref="CZ83:DJ83"/>
    <mergeCell ref="DK83:DV83"/>
    <mergeCell ref="DW83:EJ83"/>
    <mergeCell ref="CZ82:DJ82"/>
    <mergeCell ref="DK82:DV82"/>
    <mergeCell ref="DW82:EJ82"/>
    <mergeCell ref="EK82:ES82"/>
    <mergeCell ref="ET82:FA82"/>
    <mergeCell ref="A83:H83"/>
    <mergeCell ref="I83:Q83"/>
    <mergeCell ref="R83:Z83"/>
    <mergeCell ref="AA83:AL83"/>
    <mergeCell ref="AM83:BA83"/>
    <mergeCell ref="CC82:CI82"/>
    <mergeCell ref="CJ82:CR82"/>
    <mergeCell ref="CS82:CX82"/>
    <mergeCell ref="A82:H82"/>
    <mergeCell ref="I82:Q82"/>
    <mergeCell ref="R82:Z82"/>
    <mergeCell ref="AA82:AL82"/>
    <mergeCell ref="AM82:BA82"/>
    <mergeCell ref="BB82:BH82"/>
    <mergeCell ref="BI82:BQ82"/>
    <mergeCell ref="ET81:FA81"/>
    <mergeCell ref="BB81:BH81"/>
    <mergeCell ref="BI81:BQ81"/>
    <mergeCell ref="BR81:CB81"/>
    <mergeCell ref="CC81:CI81"/>
    <mergeCell ref="CJ81:CR81"/>
    <mergeCell ref="CS81:CX81"/>
    <mergeCell ref="BR82:CB82"/>
    <mergeCell ref="CZ80:DJ80"/>
    <mergeCell ref="DK80:DV80"/>
    <mergeCell ref="DW80:EJ80"/>
    <mergeCell ref="EK80:ES80"/>
    <mergeCell ref="CS80:CX80"/>
    <mergeCell ref="CZ81:DJ81"/>
    <mergeCell ref="DK81:DV81"/>
    <mergeCell ref="DW81:EJ81"/>
    <mergeCell ref="EK81:ES81"/>
    <mergeCell ref="ET80:FA80"/>
    <mergeCell ref="A81:H81"/>
    <mergeCell ref="I81:Q81"/>
    <mergeCell ref="R81:Z81"/>
    <mergeCell ref="AA81:AL81"/>
    <mergeCell ref="AM81:BA81"/>
    <mergeCell ref="BI80:BQ80"/>
    <mergeCell ref="BR80:CB80"/>
    <mergeCell ref="CC80:CI80"/>
    <mergeCell ref="CJ80:CR80"/>
    <mergeCell ref="A80:H80"/>
    <mergeCell ref="I80:Q80"/>
    <mergeCell ref="R80:Z80"/>
    <mergeCell ref="AA80:AL80"/>
    <mergeCell ref="AM80:BA80"/>
    <mergeCell ref="BB80:BH80"/>
    <mergeCell ref="A79:EL79"/>
    <mergeCell ref="BI77:BQ77"/>
    <mergeCell ref="BR77:CB77"/>
    <mergeCell ref="CC77:CI77"/>
    <mergeCell ref="CJ77:CR77"/>
    <mergeCell ref="A77:H77"/>
    <mergeCell ref="I77:Q77"/>
    <mergeCell ref="R77:Z77"/>
    <mergeCell ref="AA77:AL77"/>
    <mergeCell ref="AM77:BA77"/>
    <mergeCell ref="BB77:BH77"/>
    <mergeCell ref="CZ76:DJ76"/>
    <mergeCell ref="DK76:DV76"/>
    <mergeCell ref="DW76:EJ76"/>
    <mergeCell ref="BI76:BQ76"/>
    <mergeCell ref="BR76:CB76"/>
    <mergeCell ref="CC76:CI76"/>
    <mergeCell ref="CJ76:CR76"/>
    <mergeCell ref="EK76:ES76"/>
    <mergeCell ref="ET76:FA76"/>
    <mergeCell ref="CS77:CX77"/>
    <mergeCell ref="CZ77:DJ77"/>
    <mergeCell ref="DK77:DV77"/>
    <mergeCell ref="DW77:EJ77"/>
    <mergeCell ref="CS76:CX76"/>
    <mergeCell ref="EK77:ES77"/>
    <mergeCell ref="ET77:FA77"/>
    <mergeCell ref="BR75:CB75"/>
    <mergeCell ref="CC75:CI75"/>
    <mergeCell ref="CJ75:CR75"/>
    <mergeCell ref="CS75:CX75"/>
    <mergeCell ref="A76:H76"/>
    <mergeCell ref="I76:Q76"/>
    <mergeCell ref="R76:Z76"/>
    <mergeCell ref="AA76:AL76"/>
    <mergeCell ref="AM76:BA76"/>
    <mergeCell ref="BB76:BH76"/>
    <mergeCell ref="CZ74:DJ74"/>
    <mergeCell ref="DK74:DV74"/>
    <mergeCell ref="DW74:EJ74"/>
    <mergeCell ref="EK74:ES74"/>
    <mergeCell ref="ET74:FA74"/>
    <mergeCell ref="CZ75:DJ75"/>
    <mergeCell ref="DK75:DV75"/>
    <mergeCell ref="DW75:EJ75"/>
    <mergeCell ref="EK75:ES75"/>
    <mergeCell ref="ET75:FA75"/>
    <mergeCell ref="A75:H75"/>
    <mergeCell ref="I75:Q75"/>
    <mergeCell ref="R75:Z75"/>
    <mergeCell ref="AA75:AL75"/>
    <mergeCell ref="AM75:BA75"/>
    <mergeCell ref="BI74:BQ74"/>
    <mergeCell ref="BB75:BH75"/>
    <mergeCell ref="BI75:BQ75"/>
    <mergeCell ref="BR74:CB74"/>
    <mergeCell ref="CC74:CI74"/>
    <mergeCell ref="CJ74:CR74"/>
    <mergeCell ref="CS74:CX74"/>
    <mergeCell ref="A74:H74"/>
    <mergeCell ref="I74:Q74"/>
    <mergeCell ref="R74:Z74"/>
    <mergeCell ref="AA74:AL74"/>
    <mergeCell ref="AM74:BA74"/>
    <mergeCell ref="BB74:BH74"/>
    <mergeCell ref="A73:EL73"/>
    <mergeCell ref="BI71:BQ71"/>
    <mergeCell ref="BR71:CB71"/>
    <mergeCell ref="CC71:CI71"/>
    <mergeCell ref="CJ71:CR71"/>
    <mergeCell ref="CS71:CX71"/>
    <mergeCell ref="A71:H71"/>
    <mergeCell ref="I71:Q71"/>
    <mergeCell ref="R71:Z71"/>
    <mergeCell ref="AA71:AL71"/>
    <mergeCell ref="DW70:EJ70"/>
    <mergeCell ref="EK70:ES70"/>
    <mergeCell ref="ET70:FA70"/>
    <mergeCell ref="CZ71:DJ71"/>
    <mergeCell ref="DK71:DV71"/>
    <mergeCell ref="DW71:EJ71"/>
    <mergeCell ref="EK71:ES71"/>
    <mergeCell ref="ET71:FA71"/>
    <mergeCell ref="CZ70:DJ70"/>
    <mergeCell ref="DK70:DV70"/>
    <mergeCell ref="AM71:BA71"/>
    <mergeCell ref="BB71:BH71"/>
    <mergeCell ref="BR70:CB70"/>
    <mergeCell ref="CC70:CI70"/>
    <mergeCell ref="CJ70:CR70"/>
    <mergeCell ref="CS70:CX70"/>
    <mergeCell ref="CC69:CI69"/>
    <mergeCell ref="CJ69:CR69"/>
    <mergeCell ref="DW69:EJ69"/>
    <mergeCell ref="EK69:ES69"/>
    <mergeCell ref="CS69:CX69"/>
    <mergeCell ref="CZ69:DJ69"/>
    <mergeCell ref="DK69:DV69"/>
    <mergeCell ref="BI69:BQ69"/>
    <mergeCell ref="BR69:CB69"/>
    <mergeCell ref="ET69:FA69"/>
    <mergeCell ref="A70:H70"/>
    <mergeCell ref="I70:Q70"/>
    <mergeCell ref="R70:Z70"/>
    <mergeCell ref="AA70:AL70"/>
    <mergeCell ref="AM70:BA70"/>
    <mergeCell ref="BB70:BH70"/>
    <mergeCell ref="BI70:BQ70"/>
    <mergeCell ref="A69:H69"/>
    <mergeCell ref="I69:Q69"/>
    <mergeCell ref="R69:Z69"/>
    <mergeCell ref="AA69:AL69"/>
    <mergeCell ref="AM69:BA69"/>
    <mergeCell ref="BB69:BH69"/>
    <mergeCell ref="ET67:FA67"/>
    <mergeCell ref="CZ67:DJ67"/>
    <mergeCell ref="DK67:DV67"/>
    <mergeCell ref="DW67:EJ67"/>
    <mergeCell ref="CS68:CX68"/>
    <mergeCell ref="CZ68:DJ68"/>
    <mergeCell ref="DK68:DV68"/>
    <mergeCell ref="DW68:EJ68"/>
    <mergeCell ref="EK68:ES68"/>
    <mergeCell ref="ET68:FA68"/>
    <mergeCell ref="BI67:BQ67"/>
    <mergeCell ref="BR67:CB67"/>
    <mergeCell ref="CC67:CI67"/>
    <mergeCell ref="A67:H67"/>
    <mergeCell ref="I67:Q67"/>
    <mergeCell ref="R67:Z67"/>
    <mergeCell ref="AA67:AL67"/>
    <mergeCell ref="AM67:BA67"/>
    <mergeCell ref="A68:H68"/>
    <mergeCell ref="I68:Q68"/>
    <mergeCell ref="R68:Z68"/>
    <mergeCell ref="AA68:AL68"/>
    <mergeCell ref="AM68:BA68"/>
    <mergeCell ref="BB67:BH67"/>
    <mergeCell ref="CJ67:CR67"/>
    <mergeCell ref="CS67:CX67"/>
    <mergeCell ref="CZ66:DJ66"/>
    <mergeCell ref="DK66:DV66"/>
    <mergeCell ref="DW66:EJ66"/>
    <mergeCell ref="EK66:ES66"/>
    <mergeCell ref="CS66:CX66"/>
    <mergeCell ref="EK67:ES67"/>
    <mergeCell ref="ET66:FA66"/>
    <mergeCell ref="BB68:BH68"/>
    <mergeCell ref="BI68:BQ68"/>
    <mergeCell ref="BR68:CB68"/>
    <mergeCell ref="CC68:CI68"/>
    <mergeCell ref="CJ68:CR68"/>
    <mergeCell ref="BI66:BQ66"/>
    <mergeCell ref="BR66:CB66"/>
    <mergeCell ref="CC66:CI66"/>
    <mergeCell ref="CJ66:CR66"/>
    <mergeCell ref="BR65:CB65"/>
    <mergeCell ref="CC65:CI65"/>
    <mergeCell ref="CJ65:CR65"/>
    <mergeCell ref="CS65:CX65"/>
    <mergeCell ref="A66:H66"/>
    <mergeCell ref="I66:Q66"/>
    <mergeCell ref="R66:Z66"/>
    <mergeCell ref="AA66:AL66"/>
    <mergeCell ref="AM66:BA66"/>
    <mergeCell ref="BB66:BH66"/>
    <mergeCell ref="CZ64:DJ64"/>
    <mergeCell ref="DK64:DV64"/>
    <mergeCell ref="DW64:EJ64"/>
    <mergeCell ref="EK64:ES64"/>
    <mergeCell ref="ET64:FA64"/>
    <mergeCell ref="CZ65:DJ65"/>
    <mergeCell ref="DK65:DV65"/>
    <mergeCell ref="DW65:EJ65"/>
    <mergeCell ref="EK65:ES65"/>
    <mergeCell ref="ET65:FA65"/>
    <mergeCell ref="A65:H65"/>
    <mergeCell ref="I65:Q65"/>
    <mergeCell ref="R65:Z65"/>
    <mergeCell ref="AA65:AL65"/>
    <mergeCell ref="AM65:BA65"/>
    <mergeCell ref="BI64:BQ64"/>
    <mergeCell ref="BB65:BH65"/>
    <mergeCell ref="BI65:BQ65"/>
    <mergeCell ref="A64:H64"/>
    <mergeCell ref="I64:Q64"/>
    <mergeCell ref="R64:Z64"/>
    <mergeCell ref="AA64:AL64"/>
    <mergeCell ref="AM64:BA64"/>
    <mergeCell ref="BB64:BH64"/>
    <mergeCell ref="BR63:CB63"/>
    <mergeCell ref="CC63:CI63"/>
    <mergeCell ref="CJ63:CR63"/>
    <mergeCell ref="CS63:CX63"/>
    <mergeCell ref="BR64:CB64"/>
    <mergeCell ref="CC64:CI64"/>
    <mergeCell ref="CJ64:CR64"/>
    <mergeCell ref="CS64:CX64"/>
    <mergeCell ref="CZ62:DJ62"/>
    <mergeCell ref="DK62:DV62"/>
    <mergeCell ref="DW62:EJ62"/>
    <mergeCell ref="EK62:ES62"/>
    <mergeCell ref="ET62:FA62"/>
    <mergeCell ref="CZ63:DJ63"/>
    <mergeCell ref="DK63:DV63"/>
    <mergeCell ref="DW63:EJ63"/>
    <mergeCell ref="EK63:ES63"/>
    <mergeCell ref="ET63:FA63"/>
    <mergeCell ref="A63:H63"/>
    <mergeCell ref="I63:Q63"/>
    <mergeCell ref="R63:Z63"/>
    <mergeCell ref="AA63:AL63"/>
    <mergeCell ref="AM63:BA63"/>
    <mergeCell ref="BI62:BQ62"/>
    <mergeCell ref="BB63:BH63"/>
    <mergeCell ref="BI63:BQ63"/>
    <mergeCell ref="A62:H62"/>
    <mergeCell ref="I62:Q62"/>
    <mergeCell ref="R62:Z62"/>
    <mergeCell ref="AA62:AL62"/>
    <mergeCell ref="AM62:BA62"/>
    <mergeCell ref="BB62:BH62"/>
    <mergeCell ref="BR61:CB61"/>
    <mergeCell ref="CC61:CI61"/>
    <mergeCell ref="CJ61:CR61"/>
    <mergeCell ref="CS61:CX61"/>
    <mergeCell ref="BR62:CB62"/>
    <mergeCell ref="CC62:CI62"/>
    <mergeCell ref="CJ62:CR62"/>
    <mergeCell ref="CS62:CX62"/>
    <mergeCell ref="CZ60:DJ60"/>
    <mergeCell ref="DK60:DV60"/>
    <mergeCell ref="DW60:EJ60"/>
    <mergeCell ref="EK60:ES60"/>
    <mergeCell ref="ET60:FA60"/>
    <mergeCell ref="CZ61:DJ61"/>
    <mergeCell ref="DK61:DV61"/>
    <mergeCell ref="DW61:EJ61"/>
    <mergeCell ref="EK61:ES61"/>
    <mergeCell ref="ET61:FA61"/>
    <mergeCell ref="A61:H61"/>
    <mergeCell ref="I61:Q61"/>
    <mergeCell ref="R61:Z61"/>
    <mergeCell ref="AA61:AL61"/>
    <mergeCell ref="AM61:BA61"/>
    <mergeCell ref="BI60:BQ60"/>
    <mergeCell ref="BB61:BH61"/>
    <mergeCell ref="BI61:BQ61"/>
    <mergeCell ref="A60:H60"/>
    <mergeCell ref="I60:Q60"/>
    <mergeCell ref="R60:Z60"/>
    <mergeCell ref="AA60:AL60"/>
    <mergeCell ref="AM60:BA60"/>
    <mergeCell ref="BB60:BH60"/>
    <mergeCell ref="BR59:CB59"/>
    <mergeCell ref="CC59:CI59"/>
    <mergeCell ref="CJ59:CR59"/>
    <mergeCell ref="CS59:CX59"/>
    <mergeCell ref="BR60:CB60"/>
    <mergeCell ref="CC60:CI60"/>
    <mergeCell ref="CJ60:CR60"/>
    <mergeCell ref="CS60:CX60"/>
    <mergeCell ref="CZ58:DJ58"/>
    <mergeCell ref="DK58:DV58"/>
    <mergeCell ref="DW58:EJ58"/>
    <mergeCell ref="EK58:ES58"/>
    <mergeCell ref="ET58:FA58"/>
    <mergeCell ref="CZ59:DJ59"/>
    <mergeCell ref="DK59:DV59"/>
    <mergeCell ref="DW59:EJ59"/>
    <mergeCell ref="EK59:ES59"/>
    <mergeCell ref="ET59:FA59"/>
    <mergeCell ref="A59:H59"/>
    <mergeCell ref="I59:Q59"/>
    <mergeCell ref="R59:Z59"/>
    <mergeCell ref="AA59:AL59"/>
    <mergeCell ref="AM59:BA59"/>
    <mergeCell ref="BI58:BQ58"/>
    <mergeCell ref="BB59:BH59"/>
    <mergeCell ref="BI59:BQ59"/>
    <mergeCell ref="A58:H58"/>
    <mergeCell ref="I58:Q58"/>
    <mergeCell ref="R58:Z58"/>
    <mergeCell ref="AA58:AL58"/>
    <mergeCell ref="AM58:BA58"/>
    <mergeCell ref="BB58:BH58"/>
    <mergeCell ref="BR57:CB57"/>
    <mergeCell ref="CC57:CI57"/>
    <mergeCell ref="CJ57:CR57"/>
    <mergeCell ref="CS57:CX57"/>
    <mergeCell ref="BR58:CB58"/>
    <mergeCell ref="CC58:CI58"/>
    <mergeCell ref="CJ58:CR58"/>
    <mergeCell ref="CS58:CX58"/>
    <mergeCell ref="CZ56:DJ56"/>
    <mergeCell ref="DK56:DV56"/>
    <mergeCell ref="DW56:EJ56"/>
    <mergeCell ref="EK56:ES56"/>
    <mergeCell ref="ET56:FA56"/>
    <mergeCell ref="CZ57:DJ57"/>
    <mergeCell ref="DK57:DV57"/>
    <mergeCell ref="DW57:EJ57"/>
    <mergeCell ref="EK57:ES57"/>
    <mergeCell ref="ET57:FA57"/>
    <mergeCell ref="A57:H57"/>
    <mergeCell ref="I57:Q57"/>
    <mergeCell ref="R57:Z57"/>
    <mergeCell ref="AA57:AL57"/>
    <mergeCell ref="AM57:BA57"/>
    <mergeCell ref="BI56:BQ56"/>
    <mergeCell ref="BB57:BH57"/>
    <mergeCell ref="BI57:BQ57"/>
    <mergeCell ref="BR56:CB56"/>
    <mergeCell ref="CC56:CI56"/>
    <mergeCell ref="CJ56:CR56"/>
    <mergeCell ref="CS56:CX56"/>
    <mergeCell ref="A56:H56"/>
    <mergeCell ref="I56:Q56"/>
    <mergeCell ref="R56:Z56"/>
    <mergeCell ref="AA56:AL56"/>
    <mergeCell ref="AM56:BA56"/>
    <mergeCell ref="BB56:BH56"/>
    <mergeCell ref="ET54:FA54"/>
    <mergeCell ref="ET55:FA55"/>
    <mergeCell ref="EK54:ES54"/>
    <mergeCell ref="DW54:EJ54"/>
    <mergeCell ref="CZ54:DJ54"/>
    <mergeCell ref="DK54:DV54"/>
    <mergeCell ref="CS55:CX55"/>
    <mergeCell ref="CZ55:DJ55"/>
    <mergeCell ref="DK55:DV55"/>
    <mergeCell ref="DW55:EJ55"/>
    <mergeCell ref="EK55:ES55"/>
    <mergeCell ref="A55:H55"/>
    <mergeCell ref="I55:Q55"/>
    <mergeCell ref="R55:Z55"/>
    <mergeCell ref="AA55:AL55"/>
    <mergeCell ref="AM55:BA55"/>
    <mergeCell ref="BB54:BH54"/>
    <mergeCell ref="BI54:BQ54"/>
    <mergeCell ref="BR54:CB54"/>
    <mergeCell ref="BB55:BH55"/>
    <mergeCell ref="CC54:CI54"/>
    <mergeCell ref="CJ54:CR54"/>
    <mergeCell ref="EK53:ES53"/>
    <mergeCell ref="ET53:FA53"/>
    <mergeCell ref="CS54:CX54"/>
    <mergeCell ref="BI55:BQ55"/>
    <mergeCell ref="BR55:CB55"/>
    <mergeCell ref="CC55:CI55"/>
    <mergeCell ref="CJ55:CR55"/>
    <mergeCell ref="CZ53:DJ53"/>
    <mergeCell ref="BR53:CB53"/>
    <mergeCell ref="CC53:CI53"/>
    <mergeCell ref="A54:H54"/>
    <mergeCell ref="I54:Q54"/>
    <mergeCell ref="R54:Z54"/>
    <mergeCell ref="AA54:AL54"/>
    <mergeCell ref="AM54:BA54"/>
    <mergeCell ref="BI53:BQ53"/>
    <mergeCell ref="A53:H53"/>
    <mergeCell ref="I53:Q53"/>
    <mergeCell ref="R53:Z53"/>
    <mergeCell ref="AA53:AL53"/>
    <mergeCell ref="AM53:BA53"/>
    <mergeCell ref="BB53:BH53"/>
    <mergeCell ref="CZ52:DJ52"/>
    <mergeCell ref="DK52:DV52"/>
    <mergeCell ref="DW52:EJ52"/>
    <mergeCell ref="EK52:ES52"/>
    <mergeCell ref="DK53:DV53"/>
    <mergeCell ref="DW53:EJ53"/>
    <mergeCell ref="CJ53:CR53"/>
    <mergeCell ref="CS53:CX53"/>
    <mergeCell ref="ET52:FA52"/>
    <mergeCell ref="BB52:BH52"/>
    <mergeCell ref="BI52:BQ52"/>
    <mergeCell ref="BR52:CB52"/>
    <mergeCell ref="CC52:CI52"/>
    <mergeCell ref="CJ52:CR52"/>
    <mergeCell ref="CS52:CX52"/>
    <mergeCell ref="CZ51:DJ51"/>
    <mergeCell ref="DK51:DV51"/>
    <mergeCell ref="DW51:EJ51"/>
    <mergeCell ref="EK51:ES51"/>
    <mergeCell ref="ET51:FA51"/>
    <mergeCell ref="A52:G52"/>
    <mergeCell ref="I52:Q52"/>
    <mergeCell ref="R52:Z52"/>
    <mergeCell ref="AA52:AL52"/>
    <mergeCell ref="AM52:BA52"/>
    <mergeCell ref="BI51:BQ51"/>
    <mergeCell ref="BR51:CB51"/>
    <mergeCell ref="CC51:CI51"/>
    <mergeCell ref="CJ51:CR51"/>
    <mergeCell ref="CS51:CX51"/>
    <mergeCell ref="A51:H51"/>
    <mergeCell ref="I51:Q51"/>
    <mergeCell ref="R51:Z51"/>
    <mergeCell ref="AA51:AL51"/>
    <mergeCell ref="AM51:BA51"/>
    <mergeCell ref="BB51:BH51"/>
    <mergeCell ref="CZ48:DJ48"/>
    <mergeCell ref="DK48:DV48"/>
    <mergeCell ref="DW48:EJ48"/>
    <mergeCell ref="EK48:ES48"/>
    <mergeCell ref="ET48:FA48"/>
    <mergeCell ref="A50:EL50"/>
    <mergeCell ref="BI48:BQ48"/>
    <mergeCell ref="BR48:CB48"/>
    <mergeCell ref="CC48:CI48"/>
    <mergeCell ref="AM48:BA48"/>
    <mergeCell ref="BB48:BH48"/>
    <mergeCell ref="BR47:CB47"/>
    <mergeCell ref="CC47:CI47"/>
    <mergeCell ref="CJ47:CR47"/>
    <mergeCell ref="CS47:CX47"/>
    <mergeCell ref="CJ48:CR48"/>
    <mergeCell ref="CS48:CX48"/>
    <mergeCell ref="DK46:DV46"/>
    <mergeCell ref="DW46:EJ46"/>
    <mergeCell ref="EK46:ES46"/>
    <mergeCell ref="ET46:FA46"/>
    <mergeCell ref="CZ47:DJ47"/>
    <mergeCell ref="DK47:DV47"/>
    <mergeCell ref="DW47:EJ47"/>
    <mergeCell ref="EK47:ES47"/>
    <mergeCell ref="ET47:FA47"/>
    <mergeCell ref="A47:H47"/>
    <mergeCell ref="I47:Q47"/>
    <mergeCell ref="R47:Z47"/>
    <mergeCell ref="AA47:AL47"/>
    <mergeCell ref="AM47:BA47"/>
    <mergeCell ref="BI46:BQ46"/>
    <mergeCell ref="BB47:BH47"/>
    <mergeCell ref="BI47:BQ47"/>
    <mergeCell ref="BR46:CB46"/>
    <mergeCell ref="CC46:CI46"/>
    <mergeCell ref="CJ46:CR46"/>
    <mergeCell ref="CS46:CX46"/>
    <mergeCell ref="DK45:DV45"/>
    <mergeCell ref="DW45:EJ45"/>
    <mergeCell ref="CJ45:CR45"/>
    <mergeCell ref="CS45:CX45"/>
    <mergeCell ref="CZ45:DJ45"/>
    <mergeCell ref="CZ46:DJ46"/>
    <mergeCell ref="EK45:ES45"/>
    <mergeCell ref="ET45:FA45"/>
    <mergeCell ref="A46:H46"/>
    <mergeCell ref="I46:Q46"/>
    <mergeCell ref="R46:Z46"/>
    <mergeCell ref="AA46:AL46"/>
    <mergeCell ref="AM46:BA46"/>
    <mergeCell ref="BB46:BH46"/>
    <mergeCell ref="BR45:CB45"/>
    <mergeCell ref="CC45:CI45"/>
    <mergeCell ref="DW44:EJ44"/>
    <mergeCell ref="EK44:ES44"/>
    <mergeCell ref="ET44:FA44"/>
    <mergeCell ref="A45:H45"/>
    <mergeCell ref="I45:Q45"/>
    <mergeCell ref="R45:Z45"/>
    <mergeCell ref="AA45:AL45"/>
    <mergeCell ref="AM45:BA45"/>
    <mergeCell ref="BB45:BH45"/>
    <mergeCell ref="BI45:BQ45"/>
    <mergeCell ref="CJ44:CR44"/>
    <mergeCell ref="CS44:CX44"/>
    <mergeCell ref="CZ44:DJ44"/>
    <mergeCell ref="DK44:DV44"/>
    <mergeCell ref="CZ42:DJ42"/>
    <mergeCell ref="DK42:DV42"/>
    <mergeCell ref="CJ42:CR42"/>
    <mergeCell ref="CS42:CX42"/>
    <mergeCell ref="EK42:ES42"/>
    <mergeCell ref="ET42:FA42"/>
    <mergeCell ref="A43:H43"/>
    <mergeCell ref="I43:Q43"/>
    <mergeCell ref="R43:Z43"/>
    <mergeCell ref="AA43:AL43"/>
    <mergeCell ref="AM43:BA43"/>
    <mergeCell ref="BI42:BQ42"/>
    <mergeCell ref="BR42:CB42"/>
    <mergeCell ref="CC42:CI42"/>
    <mergeCell ref="A42:H42"/>
    <mergeCell ref="I42:Q42"/>
    <mergeCell ref="R42:Z42"/>
    <mergeCell ref="AA42:AL42"/>
    <mergeCell ref="AM42:BA42"/>
    <mergeCell ref="BB42:BH42"/>
    <mergeCell ref="EK43:ES43"/>
    <mergeCell ref="ET43:FA43"/>
    <mergeCell ref="BB43:BH43"/>
    <mergeCell ref="BI43:BQ43"/>
    <mergeCell ref="BR43:CB43"/>
    <mergeCell ref="CC43:CI43"/>
    <mergeCell ref="CJ43:CR43"/>
    <mergeCell ref="CS43:CX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Z41:DJ41"/>
    <mergeCell ref="DK41:DV41"/>
    <mergeCell ref="DW41:EJ41"/>
    <mergeCell ref="CZ43:DJ43"/>
    <mergeCell ref="DK43:DV43"/>
    <mergeCell ref="DW43:EJ43"/>
    <mergeCell ref="DW42:EJ42"/>
    <mergeCell ref="CC44:CI44"/>
    <mergeCell ref="EK41:ES41"/>
    <mergeCell ref="ET41:FA41"/>
    <mergeCell ref="BB41:BH41"/>
    <mergeCell ref="BI41:BQ41"/>
    <mergeCell ref="BR41:CB41"/>
    <mergeCell ref="CC41:CI41"/>
    <mergeCell ref="CJ41:CR41"/>
    <mergeCell ref="CS41:CX41"/>
    <mergeCell ref="CZ40:DJ40"/>
    <mergeCell ref="DK40:DV40"/>
    <mergeCell ref="DW40:EJ40"/>
    <mergeCell ref="EK40:ES40"/>
    <mergeCell ref="ET40:FA40"/>
    <mergeCell ref="A41:H41"/>
    <mergeCell ref="I41:Q41"/>
    <mergeCell ref="R41:Z41"/>
    <mergeCell ref="AA41:AL41"/>
    <mergeCell ref="AM41:BA41"/>
    <mergeCell ref="BI40:BQ40"/>
    <mergeCell ref="BR40:CB40"/>
    <mergeCell ref="CC40:CI40"/>
    <mergeCell ref="CJ40:CR40"/>
    <mergeCell ref="CS40:CX40"/>
    <mergeCell ref="A40:H40"/>
    <mergeCell ref="I40:Q40"/>
    <mergeCell ref="R40:Z40"/>
    <mergeCell ref="AA40:AL40"/>
    <mergeCell ref="AM40:BA40"/>
    <mergeCell ref="BB40:BH40"/>
    <mergeCell ref="CZ39:DJ39"/>
    <mergeCell ref="DK39:DV39"/>
    <mergeCell ref="DW39:EJ39"/>
    <mergeCell ref="EK39:ES39"/>
    <mergeCell ref="ET39:FA39"/>
    <mergeCell ref="BB39:BH39"/>
    <mergeCell ref="BI39:BQ39"/>
    <mergeCell ref="BR39:CB39"/>
    <mergeCell ref="CC39:CI39"/>
    <mergeCell ref="CJ39:CR39"/>
    <mergeCell ref="CS39:CX39"/>
    <mergeCell ref="CZ38:DJ38"/>
    <mergeCell ref="DK38:DV38"/>
    <mergeCell ref="DW38:EJ38"/>
    <mergeCell ref="EK38:ES38"/>
    <mergeCell ref="CS38:CX38"/>
    <mergeCell ref="ET38:FA38"/>
    <mergeCell ref="A39:H39"/>
    <mergeCell ref="I39:Q39"/>
    <mergeCell ref="R39:Z39"/>
    <mergeCell ref="AA39:AL39"/>
    <mergeCell ref="AM39:BA39"/>
    <mergeCell ref="BI38:BQ38"/>
    <mergeCell ref="BR38:CB38"/>
    <mergeCell ref="CC38:CI38"/>
    <mergeCell ref="CJ38:CR38"/>
    <mergeCell ref="A38:H38"/>
    <mergeCell ref="I38:Q38"/>
    <mergeCell ref="R38:Z38"/>
    <mergeCell ref="AA38:AL38"/>
    <mergeCell ref="AM38:BA38"/>
    <mergeCell ref="BB38:BH38"/>
    <mergeCell ref="CZ37:DJ37"/>
    <mergeCell ref="DK37:DV37"/>
    <mergeCell ref="DW37:EJ37"/>
    <mergeCell ref="EK37:ES37"/>
    <mergeCell ref="ET37:FA37"/>
    <mergeCell ref="BB37:BH37"/>
    <mergeCell ref="BI37:BQ37"/>
    <mergeCell ref="BR37:CB37"/>
    <mergeCell ref="CC37:CI37"/>
    <mergeCell ref="CJ37:CR37"/>
    <mergeCell ref="CS37:CX37"/>
    <mergeCell ref="CZ36:DJ36"/>
    <mergeCell ref="DK36:DV36"/>
    <mergeCell ref="DW36:EJ36"/>
    <mergeCell ref="EK36:ES36"/>
    <mergeCell ref="A37:H37"/>
    <mergeCell ref="I37:Q37"/>
    <mergeCell ref="R37:Z37"/>
    <mergeCell ref="AA37:AL37"/>
    <mergeCell ref="AM37:BA37"/>
    <mergeCell ref="BB36:BH36"/>
    <mergeCell ref="BI36:BQ36"/>
    <mergeCell ref="BR36:CB36"/>
    <mergeCell ref="CC36:CI36"/>
    <mergeCell ref="CJ36:CR36"/>
    <mergeCell ref="CS36:CX36"/>
    <mergeCell ref="CZ35:DJ35"/>
    <mergeCell ref="DK35:DV35"/>
    <mergeCell ref="DW35:EJ35"/>
    <mergeCell ref="EK35:ES35"/>
    <mergeCell ref="ET35:FA35"/>
    <mergeCell ref="A36:H36"/>
    <mergeCell ref="I36:Q36"/>
    <mergeCell ref="R36:Z36"/>
    <mergeCell ref="AA36:AL36"/>
    <mergeCell ref="AM36:BA36"/>
    <mergeCell ref="BI35:BQ35"/>
    <mergeCell ref="BR35:CB35"/>
    <mergeCell ref="CC35:CI35"/>
    <mergeCell ref="CJ35:CR35"/>
    <mergeCell ref="CS35:CX35"/>
    <mergeCell ref="A35:H35"/>
    <mergeCell ref="I35:Q35"/>
    <mergeCell ref="R35:Z35"/>
    <mergeCell ref="AA35:AL35"/>
    <mergeCell ref="AM35:BA35"/>
    <mergeCell ref="BB35:BH35"/>
    <mergeCell ref="CZ34:DJ34"/>
    <mergeCell ref="DK34:DV34"/>
    <mergeCell ref="DW34:EJ34"/>
    <mergeCell ref="EK34:ES34"/>
    <mergeCell ref="ET34:FA34"/>
    <mergeCell ref="BB34:BH34"/>
    <mergeCell ref="BI34:BQ34"/>
    <mergeCell ref="BR34:CB34"/>
    <mergeCell ref="CC34:CI34"/>
    <mergeCell ref="CJ34:CR34"/>
    <mergeCell ref="CS34:CX34"/>
    <mergeCell ref="CZ33:DJ33"/>
    <mergeCell ref="DK33:DV33"/>
    <mergeCell ref="DW33:EJ33"/>
    <mergeCell ref="EK33:ES33"/>
    <mergeCell ref="CS33:CX33"/>
    <mergeCell ref="ET33:FA33"/>
    <mergeCell ref="A34:H34"/>
    <mergeCell ref="I34:Q34"/>
    <mergeCell ref="R34:Z34"/>
    <mergeCell ref="AA34:AL34"/>
    <mergeCell ref="AM34:BA34"/>
    <mergeCell ref="BI33:BQ33"/>
    <mergeCell ref="BR33:CB33"/>
    <mergeCell ref="CC33:CI33"/>
    <mergeCell ref="CJ33:CR33"/>
    <mergeCell ref="BR32:CB32"/>
    <mergeCell ref="CC32:CI32"/>
    <mergeCell ref="CJ32:CR32"/>
    <mergeCell ref="CS32:CX32"/>
    <mergeCell ref="A33:H33"/>
    <mergeCell ref="I33:Q33"/>
    <mergeCell ref="R33:Z33"/>
    <mergeCell ref="AA33:AL33"/>
    <mergeCell ref="AM33:BA33"/>
    <mergeCell ref="BB33:BH33"/>
    <mergeCell ref="EK31:ES31"/>
    <mergeCell ref="ET31:FA31"/>
    <mergeCell ref="CZ32:DJ32"/>
    <mergeCell ref="DK32:DV32"/>
    <mergeCell ref="DW32:EJ32"/>
    <mergeCell ref="EK32:ES32"/>
    <mergeCell ref="ET32:FA32"/>
    <mergeCell ref="CZ31:DJ31"/>
    <mergeCell ref="DK31:DV31"/>
    <mergeCell ref="DW31:EJ31"/>
    <mergeCell ref="A32:H32"/>
    <mergeCell ref="I32:Q32"/>
    <mergeCell ref="R32:Z32"/>
    <mergeCell ref="AA32:AL32"/>
    <mergeCell ref="AM32:BA32"/>
    <mergeCell ref="BI31:BQ31"/>
    <mergeCell ref="BB32:BH32"/>
    <mergeCell ref="BI32:BQ32"/>
    <mergeCell ref="A31:H31"/>
    <mergeCell ref="I31:Q31"/>
    <mergeCell ref="R31:Z31"/>
    <mergeCell ref="AA31:AL31"/>
    <mergeCell ref="AM31:BA31"/>
    <mergeCell ref="BB31:BH31"/>
    <mergeCell ref="DW30:EJ30"/>
    <mergeCell ref="CZ29:DJ29"/>
    <mergeCell ref="BR31:CB31"/>
    <mergeCell ref="CC31:CI31"/>
    <mergeCell ref="CJ31:CR31"/>
    <mergeCell ref="CS31:CX31"/>
    <mergeCell ref="DK30:DV30"/>
    <mergeCell ref="BI30:BQ30"/>
    <mergeCell ref="EK30:ES30"/>
    <mergeCell ref="ET30:FA30"/>
    <mergeCell ref="CZ28:DJ28"/>
    <mergeCell ref="EK29:ES29"/>
    <mergeCell ref="ET29:FA29"/>
    <mergeCell ref="DK28:DV28"/>
    <mergeCell ref="DW28:EJ28"/>
    <mergeCell ref="DW29:EJ29"/>
    <mergeCell ref="A29:H29"/>
    <mergeCell ref="I29:Q29"/>
    <mergeCell ref="R29:Z29"/>
    <mergeCell ref="AA29:AL29"/>
    <mergeCell ref="AM29:BA29"/>
    <mergeCell ref="BB29:BH29"/>
    <mergeCell ref="EK28:ES28"/>
    <mergeCell ref="EK22:ES22"/>
    <mergeCell ref="EK27:ES27"/>
    <mergeCell ref="CS27:CX27"/>
    <mergeCell ref="BI27:BQ27"/>
    <mergeCell ref="BR27:CB27"/>
    <mergeCell ref="CC27:CI27"/>
    <mergeCell ref="CZ24:DJ24"/>
    <mergeCell ref="DK24:DV24"/>
    <mergeCell ref="DW24:EJ24"/>
    <mergeCell ref="DW22:EJ22"/>
    <mergeCell ref="DK22:DV22"/>
    <mergeCell ref="I30:Q30"/>
    <mergeCell ref="R30:Z30"/>
    <mergeCell ref="AA30:AL30"/>
    <mergeCell ref="AM30:BA30"/>
    <mergeCell ref="BB30:BH30"/>
    <mergeCell ref="CS28:CX28"/>
    <mergeCell ref="CZ27:DJ27"/>
    <mergeCell ref="DK27:DV27"/>
    <mergeCell ref="DW27:EJ27"/>
    <mergeCell ref="CJ27:CR27"/>
    <mergeCell ref="ET21:FA21"/>
    <mergeCell ref="ET22:FA22"/>
    <mergeCell ref="ET24:FA24"/>
    <mergeCell ref="EK24:ES24"/>
    <mergeCell ref="EK21:ES21"/>
    <mergeCell ref="DW21:EJ21"/>
    <mergeCell ref="DW25:EJ25"/>
    <mergeCell ref="EK25:ES25"/>
    <mergeCell ref="I28:Q28"/>
    <mergeCell ref="R28:Z28"/>
    <mergeCell ref="AA28:AL28"/>
    <mergeCell ref="AM28:BA28"/>
    <mergeCell ref="BB28:BH28"/>
    <mergeCell ref="EK19:ES20"/>
    <mergeCell ref="BI28:BQ28"/>
    <mergeCell ref="BR28:CB28"/>
    <mergeCell ref="CC28:CI28"/>
    <mergeCell ref="CJ28:CR28"/>
    <mergeCell ref="BI24:BQ24"/>
    <mergeCell ref="BR24:CB24"/>
    <mergeCell ref="CC24:CI24"/>
    <mergeCell ref="CJ24:CR24"/>
    <mergeCell ref="CS24:CX24"/>
    <mergeCell ref="A24:H24"/>
    <mergeCell ref="I24:Q24"/>
    <mergeCell ref="R24:Z24"/>
    <mergeCell ref="AA24:AL24"/>
    <mergeCell ref="AM24:BA24"/>
    <mergeCell ref="B11:BY11"/>
    <mergeCell ref="A22:H22"/>
    <mergeCell ref="I22:Q22"/>
    <mergeCell ref="BF14:BO14"/>
    <mergeCell ref="CJ11:CS11"/>
    <mergeCell ref="B14:AU14"/>
    <mergeCell ref="G16:EI16"/>
    <mergeCell ref="CZ21:DJ21"/>
    <mergeCell ref="CS20:CX21"/>
    <mergeCell ref="CZ22:DJ22"/>
    <mergeCell ref="BI29:BQ29"/>
    <mergeCell ref="BR29:CB29"/>
    <mergeCell ref="CC29:CI29"/>
    <mergeCell ref="CJ29:CR29"/>
    <mergeCell ref="CS29:CX29"/>
    <mergeCell ref="BR30:CB30"/>
    <mergeCell ref="CC30:CI30"/>
    <mergeCell ref="CJ30:CR30"/>
    <mergeCell ref="CS30:CX30"/>
    <mergeCell ref="DK29:DV29"/>
    <mergeCell ref="DQ90:DT90"/>
    <mergeCell ref="DU90:DX90"/>
    <mergeCell ref="CZ84:DJ84"/>
    <mergeCell ref="DK84:DV84"/>
    <mergeCell ref="CZ85:DJ85"/>
    <mergeCell ref="DW84:EJ84"/>
    <mergeCell ref="CZ86:DJ86"/>
    <mergeCell ref="DK86:DV86"/>
    <mergeCell ref="CZ30:DJ30"/>
    <mergeCell ref="CZ91:DX91"/>
    <mergeCell ref="CF92:CV92"/>
    <mergeCell ref="CZ90:DP90"/>
    <mergeCell ref="A90:CB90"/>
    <mergeCell ref="A91:CB91"/>
    <mergeCell ref="CF90:CV90"/>
    <mergeCell ref="CF91:CV91"/>
    <mergeCell ref="R22:Z22"/>
    <mergeCell ref="AA22:AL22"/>
    <mergeCell ref="CJ22:CR22"/>
    <mergeCell ref="CS22:CX22"/>
    <mergeCell ref="CC22:CI22"/>
    <mergeCell ref="BB22:BH22"/>
    <mergeCell ref="BI22:BQ22"/>
    <mergeCell ref="BR22:CB22"/>
    <mergeCell ref="BZ11:CI11"/>
    <mergeCell ref="G12:EI12"/>
    <mergeCell ref="B13:EI13"/>
    <mergeCell ref="AV14:BE14"/>
    <mergeCell ref="CC20:CR20"/>
    <mergeCell ref="R19:Z21"/>
    <mergeCell ref="AA19:DJ19"/>
    <mergeCell ref="CC21:CI21"/>
    <mergeCell ref="CJ21:CR21"/>
    <mergeCell ref="BR20:CB21"/>
    <mergeCell ref="A19:H21"/>
    <mergeCell ref="AM20:BA21"/>
    <mergeCell ref="AA27:AL27"/>
    <mergeCell ref="AM27:BA27"/>
    <mergeCell ref="A30:G30"/>
    <mergeCell ref="BB21:BH21"/>
    <mergeCell ref="AM22:BA22"/>
    <mergeCell ref="BB24:BH24"/>
    <mergeCell ref="BB27:BH27"/>
    <mergeCell ref="A28:H28"/>
    <mergeCell ref="BI21:BQ21"/>
    <mergeCell ref="BB20:BQ20"/>
    <mergeCell ref="DK19:DV21"/>
    <mergeCell ref="DW19:EJ20"/>
    <mergeCell ref="A84:H84"/>
    <mergeCell ref="I84:Q84"/>
    <mergeCell ref="R84:Z84"/>
    <mergeCell ref="AA84:AL84"/>
    <mergeCell ref="AM84:BA84"/>
    <mergeCell ref="A25:H25"/>
    <mergeCell ref="A85:H85"/>
    <mergeCell ref="I85:Q85"/>
    <mergeCell ref="R85:Z85"/>
    <mergeCell ref="AA85:AL85"/>
    <mergeCell ref="AM85:BA85"/>
    <mergeCell ref="I19:Q21"/>
    <mergeCell ref="AA20:AL21"/>
    <mergeCell ref="A27:H27"/>
    <mergeCell ref="I27:Q27"/>
    <mergeCell ref="R27:Z27"/>
    <mergeCell ref="BI85:BQ85"/>
    <mergeCell ref="BB84:BH84"/>
    <mergeCell ref="ET84:FA84"/>
    <mergeCell ref="DK85:DV85"/>
    <mergeCell ref="DW85:EJ85"/>
    <mergeCell ref="EK85:ES85"/>
    <mergeCell ref="R86:Z86"/>
    <mergeCell ref="AA86:AL86"/>
    <mergeCell ref="AM86:BA86"/>
    <mergeCell ref="BB86:BH86"/>
    <mergeCell ref="CS86:CX86"/>
    <mergeCell ref="BB85:BH85"/>
    <mergeCell ref="BR85:CB85"/>
    <mergeCell ref="CC85:CI85"/>
    <mergeCell ref="CJ85:CR85"/>
    <mergeCell ref="CS85:CX85"/>
    <mergeCell ref="DW86:EJ86"/>
    <mergeCell ref="EK86:ES86"/>
    <mergeCell ref="ET86:FA86"/>
    <mergeCell ref="A23:EZ23"/>
    <mergeCell ref="BI86:BQ86"/>
    <mergeCell ref="BR86:CB86"/>
    <mergeCell ref="CC86:CI86"/>
    <mergeCell ref="CJ86:CR86"/>
    <mergeCell ref="A86:H86"/>
    <mergeCell ref="I86:Q86"/>
    <mergeCell ref="BC5:FE5"/>
    <mergeCell ref="B6:BA6"/>
    <mergeCell ref="BC6:FE6"/>
    <mergeCell ref="B7:BA7"/>
    <mergeCell ref="BC7:FE7"/>
    <mergeCell ref="CT88:DG88"/>
    <mergeCell ref="DH88:DR88"/>
    <mergeCell ref="DS88:ED88"/>
    <mergeCell ref="EE88:ER88"/>
    <mergeCell ref="ES88:FE88"/>
    <mergeCell ref="BG17:BV17"/>
    <mergeCell ref="B1:BA1"/>
    <mergeCell ref="BC1:FE1"/>
    <mergeCell ref="B2:BA2"/>
    <mergeCell ref="BC2:FE2"/>
    <mergeCell ref="B3:BA3"/>
    <mergeCell ref="BC3:FE3"/>
    <mergeCell ref="B4:BA4"/>
    <mergeCell ref="BC4:FE4"/>
    <mergeCell ref="B5:BA5"/>
    <mergeCell ref="I25:Q25"/>
    <mergeCell ref="R25:Z25"/>
    <mergeCell ref="AA25:AL25"/>
    <mergeCell ref="AM25:BA25"/>
    <mergeCell ref="BB25:BH25"/>
    <mergeCell ref="BI25:BQ25"/>
    <mergeCell ref="ET25:FA25"/>
    <mergeCell ref="BR25:CB25"/>
    <mergeCell ref="CC25:CI25"/>
    <mergeCell ref="CJ25:CR25"/>
    <mergeCell ref="CS25:CX25"/>
    <mergeCell ref="CZ25:DJ25"/>
    <mergeCell ref="DK25:DV25"/>
    <mergeCell ref="A26:H26"/>
    <mergeCell ref="I26:Q26"/>
    <mergeCell ref="R26:Z26"/>
    <mergeCell ref="AA26:AL26"/>
    <mergeCell ref="AM26:BA26"/>
    <mergeCell ref="BB26:BH26"/>
    <mergeCell ref="DK26:DV26"/>
    <mergeCell ref="DW26:EJ26"/>
    <mergeCell ref="EK26:ES26"/>
    <mergeCell ref="BI26:BQ26"/>
    <mergeCell ref="BR26:CB26"/>
    <mergeCell ref="CC26:CI26"/>
    <mergeCell ref="CJ26:CR26"/>
    <mergeCell ref="CS26:CX26"/>
    <mergeCell ref="CZ26:DJ26"/>
  </mergeCells>
  <hyperlinks>
    <hyperlink ref="BC4" r:id="rId1" display="zakupki@harpenergogaz.ru"/>
  </hyperlink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2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5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Рише Анна Валерьевна</cp:lastModifiedBy>
  <cp:lastPrinted>2020-01-22T05:20:53Z</cp:lastPrinted>
  <dcterms:created xsi:type="dcterms:W3CDTF">2011-01-28T08:18:11Z</dcterms:created>
  <dcterms:modified xsi:type="dcterms:W3CDTF">2020-02-28T11:37:25Z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